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6"/>
  </bookViews>
  <sheets>
    <sheet name="Лист1 " sheetId="10" r:id="rId1"/>
    <sheet name="Ekamutner" sheetId="9" r:id="rId2"/>
    <sheet name="Gorcarnakan_caxs" sheetId="8" r:id="rId3"/>
    <sheet name="Tntesagitakan" sheetId="7" r:id="rId4"/>
    <sheet name="Dificit" sheetId="6" r:id="rId5"/>
    <sheet name="Dificiti_caxs" sheetId="5" r:id="rId6"/>
    <sheet name="ապարատ" sheetId="4" r:id="rId7"/>
    <sheet name="Лист1" sheetId="1" state="hidden" r:id="rId8"/>
    <sheet name="Лист2" sheetId="2" state="hidden" r:id="rId9"/>
    <sheet name="Лист3" sheetId="3" state="hidden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K52" i="4" l="1"/>
  <c r="K53" i="4"/>
  <c r="L53" i="4" s="1"/>
  <c r="K54" i="4"/>
  <c r="K55" i="4"/>
  <c r="K57" i="4"/>
  <c r="K59" i="4"/>
  <c r="L59" i="4" s="1"/>
  <c r="L58" i="4" s="1"/>
  <c r="K60" i="4"/>
  <c r="K62" i="4"/>
  <c r="L62" i="4" s="1"/>
  <c r="K63" i="4"/>
  <c r="K64" i="4"/>
  <c r="K65" i="4"/>
  <c r="L65" i="4" s="1"/>
  <c r="K66" i="4"/>
  <c r="L66" i="4" s="1"/>
  <c r="K67" i="4"/>
  <c r="K68" i="4"/>
  <c r="K69" i="4"/>
  <c r="L69" i="4" s="1"/>
  <c r="K71" i="4"/>
  <c r="K72" i="4"/>
  <c r="K73" i="4"/>
  <c r="K74" i="4"/>
  <c r="L74" i="4" s="1"/>
  <c r="K75" i="4"/>
  <c r="K76" i="4"/>
  <c r="K77" i="4"/>
  <c r="L77" i="4" s="1"/>
  <c r="K78" i="4"/>
  <c r="K80" i="4"/>
  <c r="K81" i="4"/>
  <c r="K82" i="4"/>
  <c r="L82" i="4" s="1"/>
  <c r="K83" i="4"/>
  <c r="L83" i="4" s="1"/>
  <c r="K86" i="4"/>
  <c r="L86" i="4" s="1"/>
  <c r="K87" i="4"/>
  <c r="K89" i="4"/>
  <c r="L89" i="4" s="1"/>
  <c r="K90" i="4"/>
  <c r="K91" i="4"/>
  <c r="K92" i="4"/>
  <c r="K93" i="4"/>
  <c r="K94" i="4"/>
  <c r="L94" i="4" s="1"/>
  <c r="K95" i="4"/>
  <c r="K96" i="4"/>
  <c r="K97" i="4"/>
  <c r="K98" i="4"/>
  <c r="L98" i="4" s="1"/>
  <c r="K99" i="4"/>
  <c r="L99" i="4" s="1"/>
  <c r="K101" i="4"/>
  <c r="L101" i="4" s="1"/>
  <c r="K102" i="4"/>
  <c r="K103" i="4"/>
  <c r="K104" i="4"/>
  <c r="K105" i="4"/>
  <c r="L105" i="4" s="1"/>
  <c r="K106" i="4"/>
  <c r="K109" i="4"/>
  <c r="L109" i="4" s="1"/>
  <c r="K110" i="4"/>
  <c r="K112" i="4"/>
  <c r="K113" i="4"/>
  <c r="L113" i="4" s="1"/>
  <c r="K114" i="4"/>
  <c r="L114" i="4" s="1"/>
  <c r="K115" i="4"/>
  <c r="K116" i="4"/>
  <c r="K117" i="4"/>
  <c r="L117" i="4" s="1"/>
  <c r="K118" i="4"/>
  <c r="L118" i="4" s="1"/>
  <c r="K119" i="4"/>
  <c r="K120" i="4"/>
  <c r="K122" i="4"/>
  <c r="L122" i="4" s="1"/>
  <c r="L121" i="4" s="1"/>
  <c r="K124" i="4"/>
  <c r="K125" i="4"/>
  <c r="L125" i="4" s="1"/>
  <c r="K126" i="4"/>
  <c r="L126" i="4" s="1"/>
  <c r="K128" i="4"/>
  <c r="K129" i="4"/>
  <c r="L129" i="4" s="1"/>
  <c r="K130" i="4"/>
  <c r="L130" i="4" s="1"/>
  <c r="K131" i="4"/>
  <c r="L131" i="4" s="1"/>
  <c r="K133" i="4"/>
  <c r="L133" i="4" s="1"/>
  <c r="L132" i="4" s="1"/>
  <c r="K135" i="4"/>
  <c r="K136" i="4"/>
  <c r="K138" i="4"/>
  <c r="K140" i="4"/>
  <c r="K142" i="4"/>
  <c r="K143" i="4"/>
  <c r="K144" i="4"/>
  <c r="K145" i="4"/>
  <c r="K147" i="4"/>
  <c r="K149" i="4"/>
  <c r="K150" i="4"/>
  <c r="L150" i="4" s="1"/>
  <c r="K151" i="4"/>
  <c r="K152" i="4"/>
  <c r="K153" i="4"/>
  <c r="K28" i="4"/>
  <c r="K29" i="4"/>
  <c r="L29" i="4" s="1"/>
  <c r="K30" i="4"/>
  <c r="K31" i="4"/>
  <c r="K32" i="4"/>
  <c r="K33" i="4"/>
  <c r="K25" i="4" s="1"/>
  <c r="K36" i="4"/>
  <c r="K37" i="4"/>
  <c r="L37" i="4" s="1"/>
  <c r="K38" i="4"/>
  <c r="L38" i="4" s="1"/>
  <c r="K39" i="4"/>
  <c r="K40" i="4"/>
  <c r="K41" i="4"/>
  <c r="L41" i="4" s="1"/>
  <c r="K42" i="4"/>
  <c r="L42" i="4" s="1"/>
  <c r="K44" i="4"/>
  <c r="K45" i="4"/>
  <c r="L45" i="4" s="1"/>
  <c r="K46" i="4"/>
  <c r="K48" i="4"/>
  <c r="K49" i="4"/>
  <c r="L49" i="4" s="1"/>
  <c r="K50" i="4"/>
  <c r="L50" i="4" s="1"/>
  <c r="K51" i="4"/>
  <c r="K27" i="4"/>
  <c r="L27" i="4" s="1"/>
  <c r="J118" i="9"/>
  <c r="J115" i="9" s="1"/>
  <c r="G118" i="9"/>
  <c r="D118" i="9"/>
  <c r="J117" i="9"/>
  <c r="G117" i="9"/>
  <c r="D117" i="9"/>
  <c r="J116" i="9"/>
  <c r="G116" i="9"/>
  <c r="G115" i="9" s="1"/>
  <c r="D116" i="9"/>
  <c r="D115" i="9" s="1"/>
  <c r="L115" i="9"/>
  <c r="K115" i="9"/>
  <c r="I115" i="9"/>
  <c r="H115" i="9"/>
  <c r="F115" i="9"/>
  <c r="E115" i="9"/>
  <c r="J114" i="9"/>
  <c r="G114" i="9"/>
  <c r="D114" i="9"/>
  <c r="J113" i="9"/>
  <c r="J112" i="9" s="1"/>
  <c r="G113" i="9"/>
  <c r="D113" i="9"/>
  <c r="L112" i="9"/>
  <c r="I112" i="9"/>
  <c r="G112" i="9"/>
  <c r="F112" i="9"/>
  <c r="J111" i="9"/>
  <c r="G111" i="9"/>
  <c r="D111" i="9"/>
  <c r="D109" i="9" s="1"/>
  <c r="J110" i="9"/>
  <c r="J109" i="9" s="1"/>
  <c r="G110" i="9"/>
  <c r="D110" i="9"/>
  <c r="K109" i="9"/>
  <c r="H109" i="9"/>
  <c r="G109" i="9"/>
  <c r="E109" i="9"/>
  <c r="J108" i="9"/>
  <c r="J106" i="9" s="1"/>
  <c r="G108" i="9"/>
  <c r="D108" i="9"/>
  <c r="J107" i="9"/>
  <c r="G107" i="9"/>
  <c r="G106" i="9" s="1"/>
  <c r="D107" i="9"/>
  <c r="K106" i="9"/>
  <c r="H106" i="9"/>
  <c r="E106" i="9"/>
  <c r="J105" i="9"/>
  <c r="G105" i="9"/>
  <c r="D105" i="9"/>
  <c r="J104" i="9"/>
  <c r="G104" i="9"/>
  <c r="D104" i="9"/>
  <c r="J103" i="9"/>
  <c r="G103" i="9"/>
  <c r="D103" i="9"/>
  <c r="J102" i="9"/>
  <c r="G102" i="9"/>
  <c r="D102" i="9"/>
  <c r="J101" i="9"/>
  <c r="G101" i="9"/>
  <c r="D101" i="9"/>
  <c r="J100" i="9"/>
  <c r="G100" i="9"/>
  <c r="D100" i="9"/>
  <c r="J99" i="9"/>
  <c r="G99" i="9"/>
  <c r="D99" i="9"/>
  <c r="J98" i="9"/>
  <c r="G98" i="9"/>
  <c r="D98" i="9"/>
  <c r="J97" i="9"/>
  <c r="G97" i="9"/>
  <c r="D97" i="9"/>
  <c r="J96" i="9"/>
  <c r="G96" i="9"/>
  <c r="D96" i="9"/>
  <c r="J95" i="9"/>
  <c r="G95" i="9"/>
  <c r="D95" i="9"/>
  <c r="J94" i="9"/>
  <c r="G94" i="9"/>
  <c r="D94" i="9"/>
  <c r="J93" i="9"/>
  <c r="G93" i="9"/>
  <c r="D93" i="9"/>
  <c r="J92" i="9"/>
  <c r="G92" i="9"/>
  <c r="D92" i="9"/>
  <c r="J91" i="9"/>
  <c r="G91" i="9"/>
  <c r="D91" i="9"/>
  <c r="J90" i="9"/>
  <c r="G90" i="9"/>
  <c r="D90" i="9"/>
  <c r="J89" i="9"/>
  <c r="G89" i="9"/>
  <c r="D89" i="9"/>
  <c r="J88" i="9"/>
  <c r="G88" i="9"/>
  <c r="D88" i="9"/>
  <c r="J87" i="9"/>
  <c r="G87" i="9"/>
  <c r="D87" i="9"/>
  <c r="J86" i="9"/>
  <c r="G86" i="9"/>
  <c r="D86" i="9"/>
  <c r="J85" i="9"/>
  <c r="G85" i="9"/>
  <c r="D85" i="9"/>
  <c r="J84" i="9"/>
  <c r="G84" i="9"/>
  <c r="D84" i="9"/>
  <c r="K83" i="9"/>
  <c r="K82" i="9" s="1"/>
  <c r="H83" i="9"/>
  <c r="E83" i="9"/>
  <c r="E82" i="9" s="1"/>
  <c r="H82" i="9"/>
  <c r="J81" i="9"/>
  <c r="G81" i="9"/>
  <c r="D81" i="9"/>
  <c r="J80" i="9"/>
  <c r="J78" i="9" s="1"/>
  <c r="G80" i="9"/>
  <c r="D80" i="9"/>
  <c r="J79" i="9"/>
  <c r="G79" i="9"/>
  <c r="D79" i="9"/>
  <c r="D78" i="9" s="1"/>
  <c r="K78" i="9"/>
  <c r="H78" i="9"/>
  <c r="G78" i="9"/>
  <c r="E78" i="9"/>
  <c r="J77" i="9"/>
  <c r="G77" i="9"/>
  <c r="D77" i="9"/>
  <c r="D73" i="9" s="1"/>
  <c r="J76" i="9"/>
  <c r="G76" i="9"/>
  <c r="D76" i="9"/>
  <c r="J75" i="9"/>
  <c r="G75" i="9"/>
  <c r="D75" i="9"/>
  <c r="J74" i="9"/>
  <c r="G74" i="9"/>
  <c r="G73" i="9" s="1"/>
  <c r="D74" i="9"/>
  <c r="K73" i="9"/>
  <c r="H73" i="9"/>
  <c r="E73" i="9"/>
  <c r="J72" i="9"/>
  <c r="G72" i="9"/>
  <c r="D72" i="9"/>
  <c r="D71" i="9" s="1"/>
  <c r="K71" i="9"/>
  <c r="J71" i="9"/>
  <c r="H71" i="9"/>
  <c r="G71" i="9"/>
  <c r="E71" i="9"/>
  <c r="J70" i="9"/>
  <c r="G70" i="9"/>
  <c r="G69" i="9" s="1"/>
  <c r="D70" i="9"/>
  <c r="D69" i="9" s="1"/>
  <c r="L69" i="9"/>
  <c r="L68" i="9" s="1"/>
  <c r="J69" i="9"/>
  <c r="I69" i="9"/>
  <c r="I68" i="9" s="1"/>
  <c r="F69" i="9"/>
  <c r="J67" i="9"/>
  <c r="G67" i="9"/>
  <c r="D67" i="9"/>
  <c r="J66" i="9"/>
  <c r="G66" i="9"/>
  <c r="D66" i="9"/>
  <c r="D65" i="9" s="1"/>
  <c r="L65" i="9"/>
  <c r="I65" i="9"/>
  <c r="F65" i="9"/>
  <c r="J64" i="9"/>
  <c r="G64" i="9"/>
  <c r="D64" i="9"/>
  <c r="J63" i="9"/>
  <c r="G63" i="9"/>
  <c r="G58" i="9" s="1"/>
  <c r="D63" i="9"/>
  <c r="J62" i="9"/>
  <c r="G62" i="9"/>
  <c r="D62" i="9"/>
  <c r="D60" i="9" s="1"/>
  <c r="J61" i="9"/>
  <c r="G61" i="9"/>
  <c r="D61" i="9"/>
  <c r="K60" i="9"/>
  <c r="K58" i="9" s="1"/>
  <c r="K49" i="9" s="1"/>
  <c r="J60" i="9"/>
  <c r="H60" i="9"/>
  <c r="G60" i="9"/>
  <c r="E60" i="9"/>
  <c r="E58" i="9" s="1"/>
  <c r="J59" i="9"/>
  <c r="G59" i="9"/>
  <c r="D59" i="9"/>
  <c r="H58" i="9"/>
  <c r="J57" i="9"/>
  <c r="G57" i="9"/>
  <c r="G56" i="9" s="1"/>
  <c r="D57" i="9"/>
  <c r="D56" i="9" s="1"/>
  <c r="L56" i="9"/>
  <c r="J56" i="9"/>
  <c r="I56" i="9"/>
  <c r="F56" i="9"/>
  <c r="J55" i="9"/>
  <c r="J54" i="9" s="1"/>
  <c r="G55" i="9"/>
  <c r="G54" i="9" s="1"/>
  <c r="D55" i="9"/>
  <c r="K54" i="9"/>
  <c r="H54" i="9"/>
  <c r="E54" i="9"/>
  <c r="D54" i="9"/>
  <c r="J53" i="9"/>
  <c r="J52" i="9" s="1"/>
  <c r="G53" i="9"/>
  <c r="G52" i="9" s="1"/>
  <c r="D53" i="9"/>
  <c r="L52" i="9"/>
  <c r="L49" i="9" s="1"/>
  <c r="L12" i="9" s="1"/>
  <c r="I52" i="9"/>
  <c r="F52" i="9"/>
  <c r="D52" i="9"/>
  <c r="J51" i="9"/>
  <c r="J50" i="9" s="1"/>
  <c r="G51" i="9"/>
  <c r="D51" i="9"/>
  <c r="D50" i="9" s="1"/>
  <c r="K50" i="9"/>
  <c r="H50" i="9"/>
  <c r="G50" i="9"/>
  <c r="E50" i="9"/>
  <c r="E49" i="9" s="1"/>
  <c r="J48" i="9"/>
  <c r="G48" i="9"/>
  <c r="D48" i="9"/>
  <c r="J47" i="9"/>
  <c r="G47" i="9"/>
  <c r="D47" i="9"/>
  <c r="J46" i="9"/>
  <c r="J44" i="9" s="1"/>
  <c r="J43" i="9" s="1"/>
  <c r="G46" i="9"/>
  <c r="D46" i="9"/>
  <c r="J45" i="9"/>
  <c r="G45" i="9"/>
  <c r="D45" i="9"/>
  <c r="K44" i="9"/>
  <c r="K43" i="9" s="1"/>
  <c r="H44" i="9"/>
  <c r="H43" i="9" s="1"/>
  <c r="E44" i="9"/>
  <c r="E43" i="9" s="1"/>
  <c r="J42" i="9"/>
  <c r="G42" i="9"/>
  <c r="D42" i="9"/>
  <c r="J41" i="9"/>
  <c r="G41" i="9"/>
  <c r="D41" i="9"/>
  <c r="K40" i="9"/>
  <c r="H40" i="9"/>
  <c r="E40" i="9"/>
  <c r="J39" i="9"/>
  <c r="G39" i="9"/>
  <c r="D39" i="9"/>
  <c r="J38" i="9"/>
  <c r="G38" i="9"/>
  <c r="D38" i="9"/>
  <c r="J37" i="9"/>
  <c r="G37" i="9"/>
  <c r="D37" i="9"/>
  <c r="J36" i="9"/>
  <c r="G36" i="9"/>
  <c r="D36" i="9"/>
  <c r="J35" i="9"/>
  <c r="G35" i="9"/>
  <c r="D35" i="9"/>
  <c r="J34" i="9"/>
  <c r="G34" i="9"/>
  <c r="D34" i="9"/>
  <c r="J33" i="9"/>
  <c r="G33" i="9"/>
  <c r="D33" i="9"/>
  <c r="J32" i="9"/>
  <c r="G32" i="9"/>
  <c r="D32" i="9"/>
  <c r="J31" i="9"/>
  <c r="G31" i="9"/>
  <c r="D31" i="9"/>
  <c r="J30" i="9"/>
  <c r="G30" i="9"/>
  <c r="D30" i="9"/>
  <c r="J29" i="9"/>
  <c r="G29" i="9"/>
  <c r="D29" i="9"/>
  <c r="J28" i="9"/>
  <c r="G28" i="9"/>
  <c r="D28" i="9"/>
  <c r="J27" i="9"/>
  <c r="G27" i="9"/>
  <c r="D27" i="9"/>
  <c r="J26" i="9"/>
  <c r="G26" i="9"/>
  <c r="D26" i="9"/>
  <c r="J25" i="9"/>
  <c r="G25" i="9"/>
  <c r="D25" i="9"/>
  <c r="J24" i="9"/>
  <c r="G24" i="9"/>
  <c r="D24" i="9"/>
  <c r="J23" i="9"/>
  <c r="G23" i="9"/>
  <c r="D23" i="9"/>
  <c r="J22" i="9"/>
  <c r="G22" i="9"/>
  <c r="G20" i="9" s="1"/>
  <c r="D22" i="9"/>
  <c r="J21" i="9"/>
  <c r="G21" i="9"/>
  <c r="D21" i="9"/>
  <c r="K20" i="9"/>
  <c r="H20" i="9"/>
  <c r="E20" i="9"/>
  <c r="J19" i="9"/>
  <c r="J18" i="9" s="1"/>
  <c r="G19" i="9"/>
  <c r="G18" i="9" s="1"/>
  <c r="D19" i="9"/>
  <c r="D18" i="9" s="1"/>
  <c r="K18" i="9"/>
  <c r="H18" i="9"/>
  <c r="E18" i="9"/>
  <c r="J17" i="9"/>
  <c r="G17" i="9"/>
  <c r="D17" i="9"/>
  <c r="J16" i="9"/>
  <c r="G16" i="9"/>
  <c r="D16" i="9"/>
  <c r="J15" i="9"/>
  <c r="G15" i="9"/>
  <c r="G14" i="9" s="1"/>
  <c r="D15" i="9"/>
  <c r="K14" i="9"/>
  <c r="K13" i="9" s="1"/>
  <c r="H14" i="9"/>
  <c r="E14" i="9"/>
  <c r="N310" i="8"/>
  <c r="N308" i="8" s="1"/>
  <c r="M310" i="8"/>
  <c r="M308" i="8" s="1"/>
  <c r="L310" i="8"/>
  <c r="K310" i="8"/>
  <c r="K308" i="8" s="1"/>
  <c r="J310" i="8"/>
  <c r="J308" i="8" s="1"/>
  <c r="I310" i="8"/>
  <c r="I308" i="8" s="1"/>
  <c r="H310" i="8"/>
  <c r="G310" i="8"/>
  <c r="F310" i="8"/>
  <c r="F308" i="8" s="1"/>
  <c r="L308" i="8"/>
  <c r="H308" i="8"/>
  <c r="G308" i="8"/>
  <c r="L307" i="8"/>
  <c r="I307" i="8"/>
  <c r="F307" i="8"/>
  <c r="F304" i="8" s="1"/>
  <c r="L306" i="8"/>
  <c r="L304" i="8" s="1"/>
  <c r="I306" i="8"/>
  <c r="F306" i="8"/>
  <c r="N304" i="8"/>
  <c r="M304" i="8"/>
  <c r="K304" i="8"/>
  <c r="J304" i="8"/>
  <c r="I304" i="8"/>
  <c r="H304" i="8"/>
  <c r="G304" i="8"/>
  <c r="L302" i="8"/>
  <c r="L300" i="8" s="1"/>
  <c r="I302" i="8"/>
  <c r="I300" i="8" s="1"/>
  <c r="F302" i="8"/>
  <c r="N300" i="8"/>
  <c r="M300" i="8"/>
  <c r="K300" i="8"/>
  <c r="J300" i="8"/>
  <c r="H300" i="8"/>
  <c r="G300" i="8"/>
  <c r="F300" i="8"/>
  <c r="L299" i="8"/>
  <c r="L297" i="8" s="1"/>
  <c r="I299" i="8"/>
  <c r="I297" i="8" s="1"/>
  <c r="F299" i="8"/>
  <c r="N297" i="8"/>
  <c r="M297" i="8"/>
  <c r="K297" i="8"/>
  <c r="J297" i="8"/>
  <c r="J276" i="8" s="1"/>
  <c r="H297" i="8"/>
  <c r="G297" i="8"/>
  <c r="F297" i="8"/>
  <c r="L296" i="8"/>
  <c r="L294" i="8" s="1"/>
  <c r="I296" i="8"/>
  <c r="F296" i="8"/>
  <c r="N294" i="8"/>
  <c r="M294" i="8"/>
  <c r="K294" i="8"/>
  <c r="J294" i="8"/>
  <c r="I294" i="8"/>
  <c r="H294" i="8"/>
  <c r="G294" i="8"/>
  <c r="F294" i="8"/>
  <c r="L293" i="8"/>
  <c r="L291" i="8" s="1"/>
  <c r="I293" i="8"/>
  <c r="F293" i="8"/>
  <c r="N291" i="8"/>
  <c r="M291" i="8"/>
  <c r="K291" i="8"/>
  <c r="J291" i="8"/>
  <c r="I291" i="8"/>
  <c r="H291" i="8"/>
  <c r="G291" i="8"/>
  <c r="F291" i="8"/>
  <c r="L290" i="8"/>
  <c r="L288" i="8" s="1"/>
  <c r="I290" i="8"/>
  <c r="I288" i="8" s="1"/>
  <c r="F290" i="8"/>
  <c r="N288" i="8"/>
  <c r="M288" i="8"/>
  <c r="K288" i="8"/>
  <c r="J288" i="8"/>
  <c r="H288" i="8"/>
  <c r="G288" i="8"/>
  <c r="F288" i="8"/>
  <c r="L287" i="8"/>
  <c r="L285" i="8" s="1"/>
  <c r="I287" i="8"/>
  <c r="F287" i="8"/>
  <c r="N285" i="8"/>
  <c r="M285" i="8"/>
  <c r="K285" i="8"/>
  <c r="J285" i="8"/>
  <c r="I285" i="8"/>
  <c r="H285" i="8"/>
  <c r="G285" i="8"/>
  <c r="F285" i="8"/>
  <c r="L284" i="8"/>
  <c r="L282" i="8" s="1"/>
  <c r="I284" i="8"/>
  <c r="F284" i="8"/>
  <c r="N282" i="8"/>
  <c r="N276" i="8" s="1"/>
  <c r="M282" i="8"/>
  <c r="K282" i="8"/>
  <c r="J282" i="8"/>
  <c r="I282" i="8"/>
  <c r="H282" i="8"/>
  <c r="G282" i="8"/>
  <c r="F282" i="8"/>
  <c r="L281" i="8"/>
  <c r="I281" i="8"/>
  <c r="F281" i="8"/>
  <c r="L280" i="8"/>
  <c r="I280" i="8"/>
  <c r="I278" i="8" s="1"/>
  <c r="F280" i="8"/>
  <c r="N278" i="8"/>
  <c r="M278" i="8"/>
  <c r="K278" i="8"/>
  <c r="K276" i="8" s="1"/>
  <c r="J278" i="8"/>
  <c r="H278" i="8"/>
  <c r="G278" i="8"/>
  <c r="G276" i="8" s="1"/>
  <c r="F278" i="8"/>
  <c r="F276" i="8" s="1"/>
  <c r="L275" i="8"/>
  <c r="L273" i="8" s="1"/>
  <c r="I275" i="8"/>
  <c r="I273" i="8" s="1"/>
  <c r="F275" i="8"/>
  <c r="N273" i="8"/>
  <c r="M273" i="8"/>
  <c r="K273" i="8"/>
  <c r="J273" i="8"/>
  <c r="H273" i="8"/>
  <c r="G273" i="8"/>
  <c r="F273" i="8"/>
  <c r="L272" i="8"/>
  <c r="L270" i="8" s="1"/>
  <c r="I272" i="8"/>
  <c r="I270" i="8" s="1"/>
  <c r="F272" i="8"/>
  <c r="N270" i="8"/>
  <c r="M270" i="8"/>
  <c r="K270" i="8"/>
  <c r="J270" i="8"/>
  <c r="H270" i="8"/>
  <c r="G270" i="8"/>
  <c r="F270" i="8"/>
  <c r="L269" i="8"/>
  <c r="L267" i="8" s="1"/>
  <c r="I269" i="8"/>
  <c r="F269" i="8"/>
  <c r="N267" i="8"/>
  <c r="N245" i="8" s="1"/>
  <c r="M267" i="8"/>
  <c r="K267" i="8"/>
  <c r="J267" i="8"/>
  <c r="I267" i="8"/>
  <c r="H267" i="8"/>
  <c r="G267" i="8"/>
  <c r="F267" i="8"/>
  <c r="L266" i="8"/>
  <c r="I266" i="8"/>
  <c r="F266" i="8"/>
  <c r="L265" i="8"/>
  <c r="I265" i="8"/>
  <c r="I263" i="8" s="1"/>
  <c r="F265" i="8"/>
  <c r="N263" i="8"/>
  <c r="M263" i="8"/>
  <c r="K263" i="8"/>
  <c r="J263" i="8"/>
  <c r="H263" i="8"/>
  <c r="G263" i="8"/>
  <c r="F263" i="8"/>
  <c r="L262" i="8"/>
  <c r="I262" i="8"/>
  <c r="F262" i="8"/>
  <c r="L261" i="8"/>
  <c r="I261" i="8"/>
  <c r="F261" i="8"/>
  <c r="N259" i="8"/>
  <c r="M259" i="8"/>
  <c r="L259" i="8"/>
  <c r="K259" i="8"/>
  <c r="J259" i="8"/>
  <c r="J245" i="8" s="1"/>
  <c r="H259" i="8"/>
  <c r="G259" i="8"/>
  <c r="L258" i="8"/>
  <c r="I258" i="8"/>
  <c r="I255" i="8" s="1"/>
  <c r="F258" i="8"/>
  <c r="L257" i="8"/>
  <c r="I257" i="8"/>
  <c r="F257" i="8"/>
  <c r="F255" i="8" s="1"/>
  <c r="N255" i="8"/>
  <c r="M255" i="8"/>
  <c r="L255" i="8"/>
  <c r="K255" i="8"/>
  <c r="J255" i="8"/>
  <c r="H255" i="8"/>
  <c r="G255" i="8"/>
  <c r="L254" i="8"/>
  <c r="I254" i="8"/>
  <c r="F254" i="8"/>
  <c r="L253" i="8"/>
  <c r="I253" i="8"/>
  <c r="I251" i="8" s="1"/>
  <c r="F253" i="8"/>
  <c r="N251" i="8"/>
  <c r="M251" i="8"/>
  <c r="K251" i="8"/>
  <c r="J251" i="8"/>
  <c r="H251" i="8"/>
  <c r="G251" i="8"/>
  <c r="F251" i="8"/>
  <c r="L250" i="8"/>
  <c r="I250" i="8"/>
  <c r="F250" i="8"/>
  <c r="F247" i="8" s="1"/>
  <c r="L249" i="8"/>
  <c r="L247" i="8" s="1"/>
  <c r="I249" i="8"/>
  <c r="F249" i="8"/>
  <c r="N247" i="8"/>
  <c r="M247" i="8"/>
  <c r="M245" i="8" s="1"/>
  <c r="K247" i="8"/>
  <c r="J247" i="8"/>
  <c r="I247" i="8"/>
  <c r="H247" i="8"/>
  <c r="G247" i="8"/>
  <c r="L244" i="8"/>
  <c r="L242" i="8" s="1"/>
  <c r="I244" i="8"/>
  <c r="F244" i="8"/>
  <c r="N242" i="8"/>
  <c r="M242" i="8"/>
  <c r="K242" i="8"/>
  <c r="J242" i="8"/>
  <c r="I242" i="8"/>
  <c r="H242" i="8"/>
  <c r="G242" i="8"/>
  <c r="F242" i="8"/>
  <c r="L241" i="8"/>
  <c r="L239" i="8" s="1"/>
  <c r="I241" i="8"/>
  <c r="F241" i="8"/>
  <c r="N239" i="8"/>
  <c r="M239" i="8"/>
  <c r="K239" i="8"/>
  <c r="J239" i="8"/>
  <c r="I239" i="8"/>
  <c r="H239" i="8"/>
  <c r="G239" i="8"/>
  <c r="F239" i="8"/>
  <c r="L238" i="8"/>
  <c r="L234" i="8" s="1"/>
  <c r="I238" i="8"/>
  <c r="F238" i="8"/>
  <c r="L237" i="8"/>
  <c r="I237" i="8"/>
  <c r="F237" i="8"/>
  <c r="L236" i="8"/>
  <c r="I236" i="8"/>
  <c r="F236" i="8"/>
  <c r="F234" i="8" s="1"/>
  <c r="N234" i="8"/>
  <c r="M234" i="8"/>
  <c r="K234" i="8"/>
  <c r="J234" i="8"/>
  <c r="H234" i="8"/>
  <c r="G234" i="8"/>
  <c r="L233" i="8"/>
  <c r="I233" i="8"/>
  <c r="F233" i="8"/>
  <c r="L232" i="8"/>
  <c r="I232" i="8"/>
  <c r="F232" i="8"/>
  <c r="L231" i="8"/>
  <c r="I231" i="8"/>
  <c r="F231" i="8"/>
  <c r="F229" i="8" s="1"/>
  <c r="N229" i="8"/>
  <c r="M229" i="8"/>
  <c r="K229" i="8"/>
  <c r="J229" i="8"/>
  <c r="J215" i="8" s="1"/>
  <c r="H229" i="8"/>
  <c r="G229" i="8"/>
  <c r="L228" i="8"/>
  <c r="I228" i="8"/>
  <c r="F228" i="8"/>
  <c r="L227" i="8"/>
  <c r="I227" i="8"/>
  <c r="F227" i="8"/>
  <c r="L226" i="8"/>
  <c r="I226" i="8"/>
  <c r="F226" i="8"/>
  <c r="L225" i="8"/>
  <c r="I225" i="8"/>
  <c r="F225" i="8"/>
  <c r="L224" i="8"/>
  <c r="L220" i="8" s="1"/>
  <c r="I224" i="8"/>
  <c r="F224" i="8"/>
  <c r="L223" i="8"/>
  <c r="I223" i="8"/>
  <c r="F223" i="8"/>
  <c r="L222" i="8"/>
  <c r="I222" i="8"/>
  <c r="F222" i="8"/>
  <c r="F220" i="8" s="1"/>
  <c r="N220" i="8"/>
  <c r="M220" i="8"/>
  <c r="K220" i="8"/>
  <c r="J220" i="8"/>
  <c r="H220" i="8"/>
  <c r="G220" i="8"/>
  <c r="L219" i="8"/>
  <c r="L217" i="8" s="1"/>
  <c r="I219" i="8"/>
  <c r="I217" i="8" s="1"/>
  <c r="F219" i="8"/>
  <c r="F217" i="8" s="1"/>
  <c r="N217" i="8"/>
  <c r="M217" i="8"/>
  <c r="M215" i="8" s="1"/>
  <c r="K217" i="8"/>
  <c r="J217" i="8"/>
  <c r="H217" i="8"/>
  <c r="H215" i="8" s="1"/>
  <c r="G217" i="8"/>
  <c r="L214" i="8"/>
  <c r="I214" i="8"/>
  <c r="F214" i="8"/>
  <c r="L213" i="8"/>
  <c r="I213" i="8"/>
  <c r="F213" i="8"/>
  <c r="F211" i="8" s="1"/>
  <c r="N211" i="8"/>
  <c r="M211" i="8"/>
  <c r="L211" i="8"/>
  <c r="K211" i="8"/>
  <c r="J211" i="8"/>
  <c r="H211" i="8"/>
  <c r="G211" i="8"/>
  <c r="L210" i="8"/>
  <c r="L208" i="8" s="1"/>
  <c r="I210" i="8"/>
  <c r="I208" i="8" s="1"/>
  <c r="F210" i="8"/>
  <c r="F208" i="8" s="1"/>
  <c r="N208" i="8"/>
  <c r="M208" i="8"/>
  <c r="K208" i="8"/>
  <c r="J208" i="8"/>
  <c r="H208" i="8"/>
  <c r="G208" i="8"/>
  <c r="L207" i="8"/>
  <c r="I207" i="8"/>
  <c r="I205" i="8" s="1"/>
  <c r="F207" i="8"/>
  <c r="F205" i="8" s="1"/>
  <c r="N205" i="8"/>
  <c r="M205" i="8"/>
  <c r="L205" i="8"/>
  <c r="K205" i="8"/>
  <c r="J205" i="8"/>
  <c r="H205" i="8"/>
  <c r="G205" i="8"/>
  <c r="L204" i="8"/>
  <c r="I204" i="8"/>
  <c r="F204" i="8"/>
  <c r="L203" i="8"/>
  <c r="I203" i="8"/>
  <c r="I199" i="8" s="1"/>
  <c r="F203" i="8"/>
  <c r="L202" i="8"/>
  <c r="I202" i="8"/>
  <c r="F202" i="8"/>
  <c r="L201" i="8"/>
  <c r="I201" i="8"/>
  <c r="F201" i="8"/>
  <c r="N199" i="8"/>
  <c r="M199" i="8"/>
  <c r="K199" i="8"/>
  <c r="J199" i="8"/>
  <c r="H199" i="8"/>
  <c r="G199" i="8"/>
  <c r="L198" i="8"/>
  <c r="I198" i="8"/>
  <c r="F198" i="8"/>
  <c r="L197" i="8"/>
  <c r="I197" i="8"/>
  <c r="F197" i="8"/>
  <c r="L196" i="8"/>
  <c r="I196" i="8"/>
  <c r="F196" i="8"/>
  <c r="F193" i="8" s="1"/>
  <c r="L195" i="8"/>
  <c r="L193" i="8" s="1"/>
  <c r="I195" i="8"/>
  <c r="F195" i="8"/>
  <c r="N193" i="8"/>
  <c r="M193" i="8"/>
  <c r="K193" i="8"/>
  <c r="J193" i="8"/>
  <c r="H193" i="8"/>
  <c r="G193" i="8"/>
  <c r="L192" i="8"/>
  <c r="I192" i="8"/>
  <c r="F192" i="8"/>
  <c r="L191" i="8"/>
  <c r="I191" i="8"/>
  <c r="F191" i="8"/>
  <c r="L190" i="8"/>
  <c r="L188" i="8" s="1"/>
  <c r="I190" i="8"/>
  <c r="F190" i="8"/>
  <c r="N188" i="8"/>
  <c r="M188" i="8"/>
  <c r="M186" i="8" s="1"/>
  <c r="K188" i="8"/>
  <c r="J188" i="8"/>
  <c r="H188" i="8"/>
  <c r="H186" i="8" s="1"/>
  <c r="G188" i="8"/>
  <c r="L185" i="8"/>
  <c r="L183" i="8" s="1"/>
  <c r="I185" i="8"/>
  <c r="I183" i="8" s="1"/>
  <c r="F185" i="8"/>
  <c r="N183" i="8"/>
  <c r="M183" i="8"/>
  <c r="K183" i="8"/>
  <c r="J183" i="8"/>
  <c r="H183" i="8"/>
  <c r="G183" i="8"/>
  <c r="F183" i="8"/>
  <c r="L182" i="8"/>
  <c r="L180" i="8" s="1"/>
  <c r="I182" i="8"/>
  <c r="F182" i="8"/>
  <c r="F180" i="8" s="1"/>
  <c r="N180" i="8"/>
  <c r="M180" i="8"/>
  <c r="K180" i="8"/>
  <c r="J180" i="8"/>
  <c r="I180" i="8"/>
  <c r="H180" i="8"/>
  <c r="G180" i="8"/>
  <c r="L179" i="8"/>
  <c r="L177" i="8" s="1"/>
  <c r="I179" i="8"/>
  <c r="F179" i="8"/>
  <c r="N177" i="8"/>
  <c r="N166" i="8" s="1"/>
  <c r="M177" i="8"/>
  <c r="K177" i="8"/>
  <c r="J177" i="8"/>
  <c r="I177" i="8"/>
  <c r="H177" i="8"/>
  <c r="G177" i="8"/>
  <c r="F177" i="8"/>
  <c r="L176" i="8"/>
  <c r="L174" i="8" s="1"/>
  <c r="I176" i="8"/>
  <c r="I174" i="8" s="1"/>
  <c r="F176" i="8"/>
  <c r="N174" i="8"/>
  <c r="M174" i="8"/>
  <c r="K174" i="8"/>
  <c r="J174" i="8"/>
  <c r="H174" i="8"/>
  <c r="G174" i="8"/>
  <c r="F174" i="8"/>
  <c r="L173" i="8"/>
  <c r="L171" i="8" s="1"/>
  <c r="I173" i="8"/>
  <c r="I171" i="8" s="1"/>
  <c r="F173" i="8"/>
  <c r="N171" i="8"/>
  <c r="M171" i="8"/>
  <c r="K171" i="8"/>
  <c r="K166" i="8" s="1"/>
  <c r="J171" i="8"/>
  <c r="H171" i="8"/>
  <c r="G171" i="8"/>
  <c r="F171" i="8"/>
  <c r="L170" i="8"/>
  <c r="L168" i="8" s="1"/>
  <c r="I170" i="8"/>
  <c r="I168" i="8" s="1"/>
  <c r="F170" i="8"/>
  <c r="N168" i="8"/>
  <c r="M168" i="8"/>
  <c r="K168" i="8"/>
  <c r="J168" i="8"/>
  <c r="J166" i="8" s="1"/>
  <c r="H168" i="8"/>
  <c r="G168" i="8"/>
  <c r="F168" i="8"/>
  <c r="F166" i="8" s="1"/>
  <c r="G166" i="8"/>
  <c r="L165" i="8"/>
  <c r="L163" i="8" s="1"/>
  <c r="I165" i="8"/>
  <c r="I163" i="8" s="1"/>
  <c r="F165" i="8"/>
  <c r="N163" i="8"/>
  <c r="M163" i="8"/>
  <c r="K163" i="8"/>
  <c r="J163" i="8"/>
  <c r="H163" i="8"/>
  <c r="G163" i="8"/>
  <c r="F163" i="8"/>
  <c r="L162" i="8"/>
  <c r="L160" i="8" s="1"/>
  <c r="I162" i="8"/>
  <c r="F162" i="8"/>
  <c r="N160" i="8"/>
  <c r="M160" i="8"/>
  <c r="K160" i="8"/>
  <c r="J160" i="8"/>
  <c r="I160" i="8"/>
  <c r="H160" i="8"/>
  <c r="G160" i="8"/>
  <c r="F160" i="8"/>
  <c r="L159" i="8"/>
  <c r="L157" i="8" s="1"/>
  <c r="I159" i="8"/>
  <c r="F159" i="8"/>
  <c r="N157" i="8"/>
  <c r="M157" i="8"/>
  <c r="K157" i="8"/>
  <c r="J157" i="8"/>
  <c r="I157" i="8"/>
  <c r="H157" i="8"/>
  <c r="H146" i="8" s="1"/>
  <c r="G157" i="8"/>
  <c r="F157" i="8"/>
  <c r="L156" i="8"/>
  <c r="L154" i="8" s="1"/>
  <c r="I156" i="8"/>
  <c r="I154" i="8" s="1"/>
  <c r="F156" i="8"/>
  <c r="N154" i="8"/>
  <c r="M154" i="8"/>
  <c r="K154" i="8"/>
  <c r="K146" i="8" s="1"/>
  <c r="J154" i="8"/>
  <c r="H154" i="8"/>
  <c r="G154" i="8"/>
  <c r="G146" i="8" s="1"/>
  <c r="F154" i="8"/>
  <c r="L153" i="8"/>
  <c r="L151" i="8" s="1"/>
  <c r="I153" i="8"/>
  <c r="F153" i="8"/>
  <c r="N151" i="8"/>
  <c r="M151" i="8"/>
  <c r="K151" i="8"/>
  <c r="J151" i="8"/>
  <c r="I151" i="8"/>
  <c r="H151" i="8"/>
  <c r="G151" i="8"/>
  <c r="F151" i="8"/>
  <c r="L150" i="8"/>
  <c r="L148" i="8" s="1"/>
  <c r="I150" i="8"/>
  <c r="F150" i="8"/>
  <c r="N148" i="8"/>
  <c r="M148" i="8"/>
  <c r="K148" i="8"/>
  <c r="J148" i="8"/>
  <c r="I148" i="8"/>
  <c r="H148" i="8"/>
  <c r="G148" i="8"/>
  <c r="F148" i="8"/>
  <c r="L145" i="8"/>
  <c r="I145" i="8"/>
  <c r="I143" i="8" s="1"/>
  <c r="F145" i="8"/>
  <c r="F143" i="8" s="1"/>
  <c r="N143" i="8"/>
  <c r="M143" i="8"/>
  <c r="L143" i="8"/>
  <c r="K143" i="8"/>
  <c r="J143" i="8"/>
  <c r="H143" i="8"/>
  <c r="G143" i="8"/>
  <c r="L142" i="8"/>
  <c r="I142" i="8"/>
  <c r="F142" i="8"/>
  <c r="L141" i="8"/>
  <c r="I141" i="8"/>
  <c r="F141" i="8"/>
  <c r="L140" i="8"/>
  <c r="I140" i="8"/>
  <c r="F140" i="8"/>
  <c r="L139" i="8"/>
  <c r="I139" i="8"/>
  <c r="F139" i="8"/>
  <c r="L138" i="8"/>
  <c r="I138" i="8"/>
  <c r="F138" i="8"/>
  <c r="L137" i="8"/>
  <c r="I137" i="8"/>
  <c r="F137" i="8"/>
  <c r="L136" i="8"/>
  <c r="I136" i="8"/>
  <c r="I134" i="8" s="1"/>
  <c r="F136" i="8"/>
  <c r="N134" i="8"/>
  <c r="M134" i="8"/>
  <c r="K134" i="8"/>
  <c r="J134" i="8"/>
  <c r="H134" i="8"/>
  <c r="G134" i="8"/>
  <c r="L133" i="8"/>
  <c r="I133" i="8"/>
  <c r="F133" i="8"/>
  <c r="L132" i="8"/>
  <c r="I132" i="8"/>
  <c r="F132" i="8"/>
  <c r="L131" i="8"/>
  <c r="I131" i="8"/>
  <c r="F131" i="8"/>
  <c r="L130" i="8"/>
  <c r="I130" i="8"/>
  <c r="F130" i="8"/>
  <c r="F128" i="8" s="1"/>
  <c r="N128" i="8"/>
  <c r="M128" i="8"/>
  <c r="K128" i="8"/>
  <c r="J128" i="8"/>
  <c r="H128" i="8"/>
  <c r="G128" i="8"/>
  <c r="L127" i="8"/>
  <c r="L125" i="8" s="1"/>
  <c r="I127" i="8"/>
  <c r="F127" i="8"/>
  <c r="N125" i="8"/>
  <c r="M125" i="8"/>
  <c r="K125" i="8"/>
  <c r="J125" i="8"/>
  <c r="I125" i="8"/>
  <c r="H125" i="8"/>
  <c r="G125" i="8"/>
  <c r="F125" i="8"/>
  <c r="L124" i="8"/>
  <c r="I124" i="8"/>
  <c r="F124" i="8"/>
  <c r="L123" i="8"/>
  <c r="I123" i="8"/>
  <c r="F123" i="8"/>
  <c r="F118" i="8" s="1"/>
  <c r="L122" i="8"/>
  <c r="I122" i="8"/>
  <c r="F122" i="8"/>
  <c r="L121" i="8"/>
  <c r="I121" i="8"/>
  <c r="F121" i="8"/>
  <c r="L120" i="8"/>
  <c r="I120" i="8"/>
  <c r="F120" i="8"/>
  <c r="N118" i="8"/>
  <c r="M118" i="8"/>
  <c r="K118" i="8"/>
  <c r="J118" i="8"/>
  <c r="H118" i="8"/>
  <c r="G118" i="8"/>
  <c r="L117" i="8"/>
  <c r="I117" i="8"/>
  <c r="F117" i="8"/>
  <c r="L116" i="8"/>
  <c r="I116" i="8"/>
  <c r="F116" i="8"/>
  <c r="L115" i="8"/>
  <c r="I115" i="8"/>
  <c r="I113" i="8" s="1"/>
  <c r="F115" i="8"/>
  <c r="N113" i="8"/>
  <c r="M113" i="8"/>
  <c r="L113" i="8"/>
  <c r="K113" i="8"/>
  <c r="J113" i="8"/>
  <c r="H113" i="8"/>
  <c r="G113" i="8"/>
  <c r="L112" i="8"/>
  <c r="I112" i="8"/>
  <c r="F112" i="8"/>
  <c r="L111" i="8"/>
  <c r="I111" i="8"/>
  <c r="F111" i="8"/>
  <c r="L110" i="8"/>
  <c r="I110" i="8"/>
  <c r="F110" i="8"/>
  <c r="L109" i="8"/>
  <c r="I109" i="8"/>
  <c r="F109" i="8"/>
  <c r="L108" i="8"/>
  <c r="I108" i="8"/>
  <c r="F108" i="8"/>
  <c r="L107" i="8"/>
  <c r="I107" i="8"/>
  <c r="F107" i="8"/>
  <c r="N105" i="8"/>
  <c r="M105" i="8"/>
  <c r="K105" i="8"/>
  <c r="J105" i="8"/>
  <c r="H105" i="8"/>
  <c r="G105" i="8"/>
  <c r="L104" i="8"/>
  <c r="I104" i="8"/>
  <c r="F104" i="8"/>
  <c r="L103" i="8"/>
  <c r="L99" i="8" s="1"/>
  <c r="I103" i="8"/>
  <c r="F103" i="8"/>
  <c r="L102" i="8"/>
  <c r="I102" i="8"/>
  <c r="F102" i="8"/>
  <c r="L101" i="8"/>
  <c r="I101" i="8"/>
  <c r="F101" i="8"/>
  <c r="F99" i="8" s="1"/>
  <c r="N99" i="8"/>
  <c r="M99" i="8"/>
  <c r="K99" i="8"/>
  <c r="J99" i="8"/>
  <c r="H99" i="8"/>
  <c r="G99" i="8"/>
  <c r="L98" i="8"/>
  <c r="I98" i="8"/>
  <c r="F98" i="8"/>
  <c r="L97" i="8"/>
  <c r="I97" i="8"/>
  <c r="F97" i="8"/>
  <c r="N95" i="8"/>
  <c r="M95" i="8"/>
  <c r="L95" i="8"/>
  <c r="K95" i="8"/>
  <c r="J95" i="8"/>
  <c r="H95" i="8"/>
  <c r="H93" i="8" s="1"/>
  <c r="G95" i="8"/>
  <c r="G93" i="8" s="1"/>
  <c r="L92" i="8"/>
  <c r="L90" i="8" s="1"/>
  <c r="I92" i="8"/>
  <c r="I90" i="8" s="1"/>
  <c r="F92" i="8"/>
  <c r="F90" i="8" s="1"/>
  <c r="N90" i="8"/>
  <c r="M90" i="8"/>
  <c r="K90" i="8"/>
  <c r="J90" i="8"/>
  <c r="H90" i="8"/>
  <c r="G90" i="8"/>
  <c r="L89" i="8"/>
  <c r="L87" i="8" s="1"/>
  <c r="I89" i="8"/>
  <c r="I87" i="8" s="1"/>
  <c r="F89" i="8"/>
  <c r="F87" i="8" s="1"/>
  <c r="N87" i="8"/>
  <c r="M87" i="8"/>
  <c r="K87" i="8"/>
  <c r="J87" i="8"/>
  <c r="H87" i="8"/>
  <c r="G87" i="8"/>
  <c r="L86" i="8"/>
  <c r="L84" i="8" s="1"/>
  <c r="I86" i="8"/>
  <c r="I84" i="8" s="1"/>
  <c r="F86" i="8"/>
  <c r="F84" i="8" s="1"/>
  <c r="N84" i="8"/>
  <c r="M84" i="8"/>
  <c r="K84" i="8"/>
  <c r="J84" i="8"/>
  <c r="H84" i="8"/>
  <c r="G84" i="8"/>
  <c r="L83" i="8"/>
  <c r="L81" i="8" s="1"/>
  <c r="I83" i="8"/>
  <c r="I81" i="8" s="1"/>
  <c r="F83" i="8"/>
  <c r="F81" i="8" s="1"/>
  <c r="N81" i="8"/>
  <c r="M81" i="8"/>
  <c r="K81" i="8"/>
  <c r="J81" i="8"/>
  <c r="H81" i="8"/>
  <c r="G81" i="8"/>
  <c r="L80" i="8"/>
  <c r="L78" i="8" s="1"/>
  <c r="I80" i="8"/>
  <c r="I78" i="8" s="1"/>
  <c r="F80" i="8"/>
  <c r="F78" i="8" s="1"/>
  <c r="N78" i="8"/>
  <c r="M78" i="8"/>
  <c r="K78" i="8"/>
  <c r="J78" i="8"/>
  <c r="H78" i="8"/>
  <c r="G78" i="8"/>
  <c r="L77" i="8"/>
  <c r="I77" i="8"/>
  <c r="F77" i="8"/>
  <c r="L76" i="8"/>
  <c r="I76" i="8"/>
  <c r="F76" i="8"/>
  <c r="N74" i="8"/>
  <c r="M74" i="8"/>
  <c r="L74" i="8"/>
  <c r="K74" i="8"/>
  <c r="J74" i="8"/>
  <c r="H74" i="8"/>
  <c r="G74" i="8"/>
  <c r="L73" i="8"/>
  <c r="I73" i="8"/>
  <c r="I71" i="8" s="1"/>
  <c r="F73" i="8"/>
  <c r="F71" i="8" s="1"/>
  <c r="N71" i="8"/>
  <c r="M71" i="8"/>
  <c r="L71" i="8"/>
  <c r="K71" i="8"/>
  <c r="J71" i="8"/>
  <c r="H71" i="8"/>
  <c r="G71" i="8"/>
  <c r="L70" i="8"/>
  <c r="I70" i="8"/>
  <c r="F70" i="8"/>
  <c r="L69" i="8"/>
  <c r="I69" i="8"/>
  <c r="F69" i="8"/>
  <c r="L68" i="8"/>
  <c r="I68" i="8"/>
  <c r="I66" i="8" s="1"/>
  <c r="F68" i="8"/>
  <c r="N66" i="8"/>
  <c r="M66" i="8"/>
  <c r="K66" i="8"/>
  <c r="J66" i="8"/>
  <c r="J64" i="8" s="1"/>
  <c r="H66" i="8"/>
  <c r="G66" i="8"/>
  <c r="N64" i="8"/>
  <c r="L63" i="8"/>
  <c r="L61" i="8" s="1"/>
  <c r="I63" i="8"/>
  <c r="F63" i="8"/>
  <c r="N61" i="8"/>
  <c r="M61" i="8"/>
  <c r="K61" i="8"/>
  <c r="J61" i="8"/>
  <c r="I61" i="8"/>
  <c r="H61" i="8"/>
  <c r="G61" i="8"/>
  <c r="F61" i="8"/>
  <c r="L60" i="8"/>
  <c r="L58" i="8" s="1"/>
  <c r="I60" i="8"/>
  <c r="F60" i="8"/>
  <c r="N58" i="8"/>
  <c r="M58" i="8"/>
  <c r="K58" i="8"/>
  <c r="J58" i="8"/>
  <c r="I58" i="8"/>
  <c r="H58" i="8"/>
  <c r="G58" i="8"/>
  <c r="F58" i="8"/>
  <c r="L57" i="8"/>
  <c r="L55" i="8" s="1"/>
  <c r="I57" i="8"/>
  <c r="F57" i="8"/>
  <c r="N55" i="8"/>
  <c r="M55" i="8"/>
  <c r="K55" i="8"/>
  <c r="J55" i="8"/>
  <c r="I55" i="8"/>
  <c r="H55" i="8"/>
  <c r="H47" i="8" s="1"/>
  <c r="G55" i="8"/>
  <c r="F55" i="8"/>
  <c r="L54" i="8"/>
  <c r="L52" i="8" s="1"/>
  <c r="I54" i="8"/>
  <c r="I52" i="8" s="1"/>
  <c r="F54" i="8"/>
  <c r="N52" i="8"/>
  <c r="M52" i="8"/>
  <c r="K52" i="8"/>
  <c r="K47" i="8" s="1"/>
  <c r="J52" i="8"/>
  <c r="H52" i="8"/>
  <c r="G52" i="8"/>
  <c r="F52" i="8"/>
  <c r="L51" i="8"/>
  <c r="L49" i="8" s="1"/>
  <c r="I51" i="8"/>
  <c r="I49" i="8" s="1"/>
  <c r="F51" i="8"/>
  <c r="N49" i="8"/>
  <c r="M49" i="8"/>
  <c r="K49" i="8"/>
  <c r="J49" i="8"/>
  <c r="J47" i="8" s="1"/>
  <c r="H49" i="8"/>
  <c r="G49" i="8"/>
  <c r="G47" i="8" s="1"/>
  <c r="F49" i="8"/>
  <c r="L46" i="8"/>
  <c r="I46" i="8"/>
  <c r="F46" i="8"/>
  <c r="L45" i="8"/>
  <c r="I45" i="8"/>
  <c r="I43" i="8" s="1"/>
  <c r="I41" i="8" s="1"/>
  <c r="F45" i="8"/>
  <c r="N43" i="8"/>
  <c r="N41" i="8" s="1"/>
  <c r="M43" i="8"/>
  <c r="M41" i="8" s="1"/>
  <c r="K43" i="8"/>
  <c r="K41" i="8" s="1"/>
  <c r="J43" i="8"/>
  <c r="J41" i="8" s="1"/>
  <c r="H43" i="8"/>
  <c r="H41" i="8" s="1"/>
  <c r="G43" i="8"/>
  <c r="F43" i="8"/>
  <c r="F41" i="8" s="1"/>
  <c r="G41" i="8"/>
  <c r="L40" i="8"/>
  <c r="I40" i="8"/>
  <c r="I38" i="8" s="1"/>
  <c r="F40" i="8"/>
  <c r="F38" i="8" s="1"/>
  <c r="N38" i="8"/>
  <c r="M38" i="8"/>
  <c r="L38" i="8"/>
  <c r="K38" i="8"/>
  <c r="J38" i="8"/>
  <c r="H38" i="8"/>
  <c r="G38" i="8"/>
  <c r="L37" i="8"/>
  <c r="L35" i="8" s="1"/>
  <c r="I37" i="8"/>
  <c r="F37" i="8"/>
  <c r="F35" i="8" s="1"/>
  <c r="N35" i="8"/>
  <c r="M35" i="8"/>
  <c r="K35" i="8"/>
  <c r="J35" i="8"/>
  <c r="I35" i="8"/>
  <c r="H35" i="8"/>
  <c r="G35" i="8"/>
  <c r="L34" i="8"/>
  <c r="I34" i="8"/>
  <c r="I32" i="8" s="1"/>
  <c r="F34" i="8"/>
  <c r="F32" i="8" s="1"/>
  <c r="N32" i="8"/>
  <c r="M32" i="8"/>
  <c r="L32" i="8"/>
  <c r="K32" i="8"/>
  <c r="J32" i="8"/>
  <c r="H32" i="8"/>
  <c r="G32" i="8"/>
  <c r="L31" i="8"/>
  <c r="L29" i="8" s="1"/>
  <c r="I31" i="8"/>
  <c r="I29" i="8" s="1"/>
  <c r="F31" i="8"/>
  <c r="F29" i="8" s="1"/>
  <c r="N29" i="8"/>
  <c r="M29" i="8"/>
  <c r="K29" i="8"/>
  <c r="J29" i="8"/>
  <c r="H29" i="8"/>
  <c r="G29" i="8"/>
  <c r="L28" i="8"/>
  <c r="I28" i="8"/>
  <c r="F28" i="8"/>
  <c r="L27" i="8"/>
  <c r="I27" i="8"/>
  <c r="F27" i="8"/>
  <c r="L26" i="8"/>
  <c r="I26" i="8"/>
  <c r="I24" i="8" s="1"/>
  <c r="F26" i="8"/>
  <c r="N24" i="8"/>
  <c r="M24" i="8"/>
  <c r="K24" i="8"/>
  <c r="J24" i="8"/>
  <c r="H24" i="8"/>
  <c r="G24" i="8"/>
  <c r="L23" i="8"/>
  <c r="I23" i="8"/>
  <c r="F23" i="8"/>
  <c r="L22" i="8"/>
  <c r="L20" i="8" s="1"/>
  <c r="I22" i="8"/>
  <c r="F22" i="8"/>
  <c r="F20" i="8" s="1"/>
  <c r="N20" i="8"/>
  <c r="M20" i="8"/>
  <c r="K20" i="8"/>
  <c r="J20" i="8"/>
  <c r="H20" i="8"/>
  <c r="G20" i="8"/>
  <c r="L19" i="8"/>
  <c r="I19" i="8"/>
  <c r="F19" i="8"/>
  <c r="L18" i="8"/>
  <c r="I18" i="8"/>
  <c r="F18" i="8"/>
  <c r="L17" i="8"/>
  <c r="L15" i="8" s="1"/>
  <c r="I17" i="8"/>
  <c r="F17" i="8"/>
  <c r="F15" i="8" s="1"/>
  <c r="N15" i="8"/>
  <c r="M15" i="8"/>
  <c r="K15" i="8"/>
  <c r="K13" i="8" s="1"/>
  <c r="J15" i="8"/>
  <c r="H15" i="8"/>
  <c r="G15" i="8"/>
  <c r="G13" i="8" s="1"/>
  <c r="J228" i="7"/>
  <c r="G228" i="7"/>
  <c r="D228" i="7"/>
  <c r="J227" i="7"/>
  <c r="G227" i="7"/>
  <c r="D227" i="7"/>
  <c r="J226" i="7"/>
  <c r="G226" i="7"/>
  <c r="D226" i="7"/>
  <c r="J225" i="7"/>
  <c r="J223" i="7" s="1"/>
  <c r="G225" i="7"/>
  <c r="D225" i="7"/>
  <c r="L223" i="7"/>
  <c r="I223" i="7"/>
  <c r="F223" i="7"/>
  <c r="D223" i="7"/>
  <c r="J222" i="7"/>
  <c r="J220" i="7" s="1"/>
  <c r="G222" i="7"/>
  <c r="D222" i="7"/>
  <c r="L220" i="7"/>
  <c r="I220" i="7"/>
  <c r="G220" i="7"/>
  <c r="F220" i="7"/>
  <c r="F205" i="7" s="1"/>
  <c r="D220" i="7"/>
  <c r="J219" i="7"/>
  <c r="G219" i="7"/>
  <c r="D219" i="7"/>
  <c r="D215" i="7" s="1"/>
  <c r="D212" i="7" s="1"/>
  <c r="J218" i="7"/>
  <c r="G218" i="7"/>
  <c r="D218" i="7"/>
  <c r="J217" i="7"/>
  <c r="G217" i="7"/>
  <c r="G215" i="7" s="1"/>
  <c r="D217" i="7"/>
  <c r="L215" i="7"/>
  <c r="J215" i="7"/>
  <c r="I215" i="7"/>
  <c r="I212" i="7" s="1"/>
  <c r="F215" i="7"/>
  <c r="J214" i="7"/>
  <c r="G214" i="7"/>
  <c r="D214" i="7"/>
  <c r="L212" i="7"/>
  <c r="F212" i="7"/>
  <c r="J211" i="7"/>
  <c r="G211" i="7"/>
  <c r="D211" i="7"/>
  <c r="J210" i="7"/>
  <c r="J207" i="7" s="1"/>
  <c r="G210" i="7"/>
  <c r="D210" i="7"/>
  <c r="J209" i="7"/>
  <c r="G209" i="7"/>
  <c r="G207" i="7" s="1"/>
  <c r="D209" i="7"/>
  <c r="L207" i="7"/>
  <c r="I207" i="7"/>
  <c r="I205" i="7" s="1"/>
  <c r="F207" i="7"/>
  <c r="D207" i="7"/>
  <c r="J204" i="7"/>
  <c r="G204" i="7"/>
  <c r="G202" i="7" s="1"/>
  <c r="D204" i="7"/>
  <c r="D202" i="7" s="1"/>
  <c r="L202" i="7"/>
  <c r="J202" i="7"/>
  <c r="I202" i="7"/>
  <c r="F202" i="7"/>
  <c r="J201" i="7"/>
  <c r="G201" i="7"/>
  <c r="D201" i="7"/>
  <c r="J200" i="7"/>
  <c r="G200" i="7"/>
  <c r="D200" i="7"/>
  <c r="J199" i="7"/>
  <c r="G199" i="7"/>
  <c r="D199" i="7"/>
  <c r="J198" i="7"/>
  <c r="G198" i="7"/>
  <c r="D198" i="7"/>
  <c r="L196" i="7"/>
  <c r="I196" i="7"/>
  <c r="F196" i="7"/>
  <c r="J195" i="7"/>
  <c r="G195" i="7"/>
  <c r="G193" i="7" s="1"/>
  <c r="D195" i="7"/>
  <c r="D193" i="7" s="1"/>
  <c r="L193" i="7"/>
  <c r="J193" i="7"/>
  <c r="I193" i="7"/>
  <c r="F193" i="7"/>
  <c r="J192" i="7"/>
  <c r="G192" i="7"/>
  <c r="D192" i="7"/>
  <c r="J191" i="7"/>
  <c r="G191" i="7"/>
  <c r="D191" i="7"/>
  <c r="J190" i="7"/>
  <c r="G190" i="7"/>
  <c r="D190" i="7"/>
  <c r="J189" i="7"/>
  <c r="J187" i="7" s="1"/>
  <c r="G189" i="7"/>
  <c r="D189" i="7"/>
  <c r="D187" i="7" s="1"/>
  <c r="L187" i="7"/>
  <c r="I187" i="7"/>
  <c r="F187" i="7"/>
  <c r="J186" i="7"/>
  <c r="G186" i="7"/>
  <c r="D186" i="7"/>
  <c r="J185" i="7"/>
  <c r="G185" i="7"/>
  <c r="D185" i="7"/>
  <c r="J184" i="7"/>
  <c r="G184" i="7"/>
  <c r="D184" i="7"/>
  <c r="J183" i="7"/>
  <c r="G183" i="7"/>
  <c r="G181" i="7" s="1"/>
  <c r="D183" i="7"/>
  <c r="L181" i="7"/>
  <c r="I181" i="7"/>
  <c r="F181" i="7"/>
  <c r="J180" i="7"/>
  <c r="G180" i="7"/>
  <c r="G176" i="7" s="1"/>
  <c r="D180" i="7"/>
  <c r="J179" i="7"/>
  <c r="G179" i="7"/>
  <c r="D179" i="7"/>
  <c r="J178" i="7"/>
  <c r="J176" i="7" s="1"/>
  <c r="G178" i="7"/>
  <c r="D178" i="7"/>
  <c r="L176" i="7"/>
  <c r="I176" i="7"/>
  <c r="F176" i="7"/>
  <c r="J175" i="7"/>
  <c r="G175" i="7"/>
  <c r="D175" i="7"/>
  <c r="D171" i="7" s="1"/>
  <c r="J174" i="7"/>
  <c r="G174" i="7"/>
  <c r="D174" i="7"/>
  <c r="J173" i="7"/>
  <c r="J171" i="7" s="1"/>
  <c r="G173" i="7"/>
  <c r="D173" i="7"/>
  <c r="L171" i="7"/>
  <c r="I171" i="7"/>
  <c r="F171" i="7"/>
  <c r="J166" i="7"/>
  <c r="G166" i="7"/>
  <c r="D166" i="7"/>
  <c r="L163" i="7"/>
  <c r="L138" i="7" s="1"/>
  <c r="L14" i="7" s="1"/>
  <c r="K163" i="7"/>
  <c r="J163" i="7"/>
  <c r="I163" i="7"/>
  <c r="H163" i="7"/>
  <c r="G163" i="7"/>
  <c r="F163" i="7"/>
  <c r="E163" i="7"/>
  <c r="D163" i="7"/>
  <c r="J162" i="7"/>
  <c r="G162" i="7"/>
  <c r="D162" i="7"/>
  <c r="K160" i="7"/>
  <c r="J160" i="7"/>
  <c r="H160" i="7"/>
  <c r="G160" i="7"/>
  <c r="E160" i="7"/>
  <c r="D160" i="7"/>
  <c r="J159" i="7"/>
  <c r="J157" i="7" s="1"/>
  <c r="G159" i="7"/>
  <c r="D159" i="7"/>
  <c r="D157" i="7" s="1"/>
  <c r="K157" i="7"/>
  <c r="H157" i="7"/>
  <c r="G157" i="7"/>
  <c r="E157" i="7"/>
  <c r="J156" i="7"/>
  <c r="G156" i="7"/>
  <c r="D156" i="7"/>
  <c r="J155" i="7"/>
  <c r="J153" i="7" s="1"/>
  <c r="G155" i="7"/>
  <c r="D155" i="7"/>
  <c r="K153" i="7"/>
  <c r="H153" i="7"/>
  <c r="G153" i="7"/>
  <c r="E153" i="7"/>
  <c r="J152" i="7"/>
  <c r="J150" i="7" s="1"/>
  <c r="G152" i="7"/>
  <c r="G150" i="7" s="1"/>
  <c r="D152" i="7"/>
  <c r="D150" i="7" s="1"/>
  <c r="K150" i="7"/>
  <c r="H150" i="7"/>
  <c r="E150" i="7"/>
  <c r="J149" i="7"/>
  <c r="G149" i="7"/>
  <c r="D149" i="7"/>
  <c r="J148" i="7"/>
  <c r="G148" i="7"/>
  <c r="D148" i="7"/>
  <c r="J147" i="7"/>
  <c r="G147" i="7"/>
  <c r="D147" i="7"/>
  <c r="J146" i="7"/>
  <c r="G146" i="7"/>
  <c r="D146" i="7"/>
  <c r="K144" i="7"/>
  <c r="H144" i="7"/>
  <c r="E144" i="7"/>
  <c r="J143" i="7"/>
  <c r="J140" i="7" s="1"/>
  <c r="G143" i="7"/>
  <c r="D143" i="7"/>
  <c r="D140" i="7" s="1"/>
  <c r="J142" i="7"/>
  <c r="G142" i="7"/>
  <c r="D142" i="7"/>
  <c r="K140" i="7"/>
  <c r="H140" i="7"/>
  <c r="G140" i="7"/>
  <c r="E140" i="7"/>
  <c r="E138" i="7" s="1"/>
  <c r="I138" i="7"/>
  <c r="F138" i="7"/>
  <c r="J137" i="7"/>
  <c r="J135" i="7" s="1"/>
  <c r="G137" i="7"/>
  <c r="G135" i="7" s="1"/>
  <c r="D137" i="7"/>
  <c r="D135" i="7" s="1"/>
  <c r="K135" i="7"/>
  <c r="H135" i="7"/>
  <c r="H123" i="7" s="1"/>
  <c r="E135" i="7"/>
  <c r="J134" i="7"/>
  <c r="G134" i="7"/>
  <c r="D134" i="7"/>
  <c r="J133" i="7"/>
  <c r="G133" i="7"/>
  <c r="D133" i="7"/>
  <c r="J132" i="7"/>
  <c r="G132" i="7"/>
  <c r="D132" i="7"/>
  <c r="J131" i="7"/>
  <c r="G131" i="7"/>
  <c r="D131" i="7"/>
  <c r="K129" i="7"/>
  <c r="H129" i="7"/>
  <c r="E129" i="7"/>
  <c r="J128" i="7"/>
  <c r="G128" i="7"/>
  <c r="D128" i="7"/>
  <c r="D125" i="7" s="1"/>
  <c r="J127" i="7"/>
  <c r="G127" i="7"/>
  <c r="D127" i="7"/>
  <c r="K125" i="7"/>
  <c r="K123" i="7" s="1"/>
  <c r="J125" i="7"/>
  <c r="H125" i="7"/>
  <c r="G125" i="7"/>
  <c r="E125" i="7"/>
  <c r="J122" i="7"/>
  <c r="G122" i="7"/>
  <c r="D122" i="7"/>
  <c r="J121" i="7"/>
  <c r="G121" i="7"/>
  <c r="D121" i="7"/>
  <c r="J120" i="7"/>
  <c r="G120" i="7"/>
  <c r="D120" i="7"/>
  <c r="K119" i="7"/>
  <c r="H119" i="7"/>
  <c r="H115" i="7" s="1"/>
  <c r="G119" i="7"/>
  <c r="E119" i="7"/>
  <c r="J118" i="7"/>
  <c r="G118" i="7"/>
  <c r="D118" i="7"/>
  <c r="J117" i="7"/>
  <c r="G117" i="7"/>
  <c r="G115" i="7" s="1"/>
  <c r="D117" i="7"/>
  <c r="K115" i="7"/>
  <c r="E115" i="7"/>
  <c r="K114" i="7"/>
  <c r="J114" i="7" s="1"/>
  <c r="H114" i="7"/>
  <c r="G114" i="7" s="1"/>
  <c r="E114" i="7"/>
  <c r="E111" i="7" s="1"/>
  <c r="E107" i="7" s="1"/>
  <c r="E97" i="7" s="1"/>
  <c r="D114" i="7"/>
  <c r="J113" i="7"/>
  <c r="G113" i="7"/>
  <c r="D113" i="7"/>
  <c r="J112" i="7"/>
  <c r="G112" i="7"/>
  <c r="D112" i="7"/>
  <c r="D111" i="7" s="1"/>
  <c r="H111" i="7"/>
  <c r="H107" i="7" s="1"/>
  <c r="J110" i="7"/>
  <c r="G110" i="7"/>
  <c r="D110" i="7"/>
  <c r="J109" i="7"/>
  <c r="G109" i="7"/>
  <c r="D109" i="7"/>
  <c r="D107" i="7" s="1"/>
  <c r="J106" i="7"/>
  <c r="G106" i="7"/>
  <c r="D106" i="7"/>
  <c r="J105" i="7"/>
  <c r="J103" i="7" s="1"/>
  <c r="G105" i="7"/>
  <c r="D105" i="7"/>
  <c r="K103" i="7"/>
  <c r="H103" i="7"/>
  <c r="E103" i="7"/>
  <c r="D103" i="7"/>
  <c r="J102" i="7"/>
  <c r="G102" i="7"/>
  <c r="D102" i="7"/>
  <c r="J101" i="7"/>
  <c r="J99" i="7" s="1"/>
  <c r="G101" i="7"/>
  <c r="G99" i="7" s="1"/>
  <c r="D101" i="7"/>
  <c r="D99" i="7" s="1"/>
  <c r="K99" i="7"/>
  <c r="H99" i="7"/>
  <c r="E99" i="7"/>
  <c r="J96" i="7"/>
  <c r="G96" i="7"/>
  <c r="D96" i="7"/>
  <c r="J95" i="7"/>
  <c r="J93" i="7" s="1"/>
  <c r="G95" i="7"/>
  <c r="D95" i="7"/>
  <c r="K93" i="7"/>
  <c r="H93" i="7"/>
  <c r="G93" i="7"/>
  <c r="E93" i="7"/>
  <c r="J92" i="7"/>
  <c r="G92" i="7"/>
  <c r="D92" i="7"/>
  <c r="J91" i="7"/>
  <c r="J89" i="7" s="1"/>
  <c r="G91" i="7"/>
  <c r="G89" i="7" s="1"/>
  <c r="G87" i="7" s="1"/>
  <c r="D91" i="7"/>
  <c r="D89" i="7" s="1"/>
  <c r="K89" i="7"/>
  <c r="K87" i="7" s="1"/>
  <c r="H89" i="7"/>
  <c r="H87" i="7" s="1"/>
  <c r="E89" i="7"/>
  <c r="E87" i="7" s="1"/>
  <c r="J86" i="7"/>
  <c r="G86" i="7"/>
  <c r="D86" i="7"/>
  <c r="J85" i="7"/>
  <c r="J82" i="7" s="1"/>
  <c r="G85" i="7"/>
  <c r="D85" i="7"/>
  <c r="J84" i="7"/>
  <c r="G84" i="7"/>
  <c r="G82" i="7" s="1"/>
  <c r="D84" i="7"/>
  <c r="D82" i="7" s="1"/>
  <c r="K82" i="7"/>
  <c r="H82" i="7"/>
  <c r="E82" i="7"/>
  <c r="E72" i="7" s="1"/>
  <c r="J81" i="7"/>
  <c r="G81" i="7"/>
  <c r="D81" i="7"/>
  <c r="J80" i="7"/>
  <c r="G80" i="7"/>
  <c r="G78" i="7" s="1"/>
  <c r="D80" i="7"/>
  <c r="D78" i="7" s="1"/>
  <c r="K78" i="7"/>
  <c r="H78" i="7"/>
  <c r="E78" i="7"/>
  <c r="J77" i="7"/>
  <c r="G77" i="7"/>
  <c r="D77" i="7"/>
  <c r="J76" i="7"/>
  <c r="G76" i="7"/>
  <c r="G74" i="7" s="1"/>
  <c r="D76" i="7"/>
  <c r="K74" i="7"/>
  <c r="K72" i="7" s="1"/>
  <c r="H74" i="7"/>
  <c r="E74" i="7"/>
  <c r="J71" i="7"/>
  <c r="G71" i="7"/>
  <c r="D71" i="7"/>
  <c r="J70" i="7"/>
  <c r="G70" i="7"/>
  <c r="D70" i="7"/>
  <c r="J69" i="7"/>
  <c r="G69" i="7"/>
  <c r="D69" i="7"/>
  <c r="J68" i="7"/>
  <c r="G68" i="7"/>
  <c r="D68" i="7"/>
  <c r="J67" i="7"/>
  <c r="G67" i="7"/>
  <c r="D67" i="7"/>
  <c r="J66" i="7"/>
  <c r="G66" i="7"/>
  <c r="D66" i="7"/>
  <c r="J65" i="7"/>
  <c r="G65" i="7"/>
  <c r="D65" i="7"/>
  <c r="J64" i="7"/>
  <c r="G64" i="7"/>
  <c r="D64" i="7"/>
  <c r="K62" i="7"/>
  <c r="H62" i="7"/>
  <c r="E62" i="7"/>
  <c r="J61" i="7"/>
  <c r="J58" i="7" s="1"/>
  <c r="G61" i="7"/>
  <c r="D61" i="7"/>
  <c r="J60" i="7"/>
  <c r="G60" i="7"/>
  <c r="G58" i="7" s="1"/>
  <c r="D60" i="7"/>
  <c r="D58" i="7" s="1"/>
  <c r="K58" i="7"/>
  <c r="H58" i="7"/>
  <c r="E58" i="7"/>
  <c r="J57" i="7"/>
  <c r="J55" i="7" s="1"/>
  <c r="G57" i="7"/>
  <c r="G55" i="7" s="1"/>
  <c r="D57" i="7"/>
  <c r="D55" i="7" s="1"/>
  <c r="K55" i="7"/>
  <c r="H55" i="7"/>
  <c r="E55" i="7"/>
  <c r="J54" i="7"/>
  <c r="G54" i="7"/>
  <c r="D54" i="7"/>
  <c r="J53" i="7"/>
  <c r="G53" i="7"/>
  <c r="D53" i="7"/>
  <c r="J52" i="7"/>
  <c r="G52" i="7"/>
  <c r="D52" i="7"/>
  <c r="J51" i="7"/>
  <c r="G51" i="7"/>
  <c r="D51" i="7"/>
  <c r="J50" i="7"/>
  <c r="G50" i="7"/>
  <c r="D50" i="7"/>
  <c r="J49" i="7"/>
  <c r="G49" i="7"/>
  <c r="D49" i="7"/>
  <c r="J48" i="7"/>
  <c r="G48" i="7"/>
  <c r="D48" i="7"/>
  <c r="J47" i="7"/>
  <c r="G47" i="7"/>
  <c r="G45" i="7" s="1"/>
  <c r="D47" i="7"/>
  <c r="K45" i="7"/>
  <c r="H45" i="7"/>
  <c r="E45" i="7"/>
  <c r="J44" i="7"/>
  <c r="G44" i="7"/>
  <c r="D44" i="7"/>
  <c r="J43" i="7"/>
  <c r="G43" i="7"/>
  <c r="D43" i="7"/>
  <c r="J42" i="7"/>
  <c r="G42" i="7"/>
  <c r="D42" i="7"/>
  <c r="K40" i="7"/>
  <c r="H40" i="7"/>
  <c r="E40" i="7"/>
  <c r="J39" i="7"/>
  <c r="G39" i="7"/>
  <c r="D39" i="7"/>
  <c r="J38" i="7"/>
  <c r="G38" i="7"/>
  <c r="D38" i="7"/>
  <c r="J37" i="7"/>
  <c r="G37" i="7"/>
  <c r="D37" i="7"/>
  <c r="J36" i="7"/>
  <c r="G36" i="7"/>
  <c r="D36" i="7"/>
  <c r="J35" i="7"/>
  <c r="J31" i="7" s="1"/>
  <c r="G35" i="7"/>
  <c r="D35" i="7"/>
  <c r="J34" i="7"/>
  <c r="G34" i="7"/>
  <c r="D34" i="7"/>
  <c r="J33" i="7"/>
  <c r="G33" i="7"/>
  <c r="D33" i="7"/>
  <c r="D31" i="7" s="1"/>
  <c r="K31" i="7"/>
  <c r="H31" i="7"/>
  <c r="H29" i="7" s="1"/>
  <c r="E31" i="7"/>
  <c r="J28" i="7"/>
  <c r="G28" i="7"/>
  <c r="G26" i="7" s="1"/>
  <c r="D28" i="7"/>
  <c r="D26" i="7" s="1"/>
  <c r="K26" i="7"/>
  <c r="J26" i="7"/>
  <c r="H26" i="7"/>
  <c r="E26" i="7"/>
  <c r="J25" i="7"/>
  <c r="G25" i="7"/>
  <c r="G23" i="7" s="1"/>
  <c r="D25" i="7"/>
  <c r="K23" i="7"/>
  <c r="K16" i="7" s="1"/>
  <c r="J23" i="7"/>
  <c r="H23" i="7"/>
  <c r="E23" i="7"/>
  <c r="D23" i="7"/>
  <c r="J22" i="7"/>
  <c r="G22" i="7"/>
  <c r="D22" i="7"/>
  <c r="J21" i="7"/>
  <c r="J18" i="7" s="1"/>
  <c r="J16" i="7" s="1"/>
  <c r="G21" i="7"/>
  <c r="D21" i="7"/>
  <c r="J20" i="7"/>
  <c r="G20" i="7"/>
  <c r="G18" i="7" s="1"/>
  <c r="G16" i="7" s="1"/>
  <c r="D20" i="7"/>
  <c r="K18" i="7"/>
  <c r="H18" i="7"/>
  <c r="E18" i="7"/>
  <c r="E16" i="7" s="1"/>
  <c r="I14" i="7"/>
  <c r="F14" i="7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E17" i="6"/>
  <c r="K12" i="6"/>
  <c r="K17" i="6" s="1"/>
  <c r="J12" i="6"/>
  <c r="J17" i="6" s="1"/>
  <c r="H12" i="6"/>
  <c r="F12" i="6" s="1"/>
  <c r="F17" i="6" s="1"/>
  <c r="G12" i="6"/>
  <c r="G17" i="6" s="1"/>
  <c r="E12" i="6"/>
  <c r="D12" i="6"/>
  <c r="D17" i="6" s="1"/>
  <c r="J91" i="5"/>
  <c r="G91" i="5"/>
  <c r="G88" i="5" s="1"/>
  <c r="D91" i="5"/>
  <c r="J90" i="5"/>
  <c r="J88" i="5" s="1"/>
  <c r="J82" i="5" s="1"/>
  <c r="G90" i="5"/>
  <c r="D90" i="5"/>
  <c r="L88" i="5"/>
  <c r="K88" i="5"/>
  <c r="K82" i="5" s="1"/>
  <c r="K76" i="5" s="1"/>
  <c r="K74" i="5" s="1"/>
  <c r="I88" i="5"/>
  <c r="H88" i="5"/>
  <c r="H82" i="5" s="1"/>
  <c r="H76" i="5" s="1"/>
  <c r="H74" i="5" s="1"/>
  <c r="F88" i="5"/>
  <c r="E88" i="5"/>
  <c r="E82" i="5" s="1"/>
  <c r="E76" i="5" s="1"/>
  <c r="E74" i="5" s="1"/>
  <c r="J87" i="5"/>
  <c r="G87" i="5"/>
  <c r="D87" i="5"/>
  <c r="J86" i="5"/>
  <c r="G86" i="5"/>
  <c r="G84" i="5" s="1"/>
  <c r="D86" i="5"/>
  <c r="L84" i="5"/>
  <c r="L82" i="5" s="1"/>
  <c r="J84" i="5"/>
  <c r="I84" i="5"/>
  <c r="F84" i="5"/>
  <c r="F82" i="5"/>
  <c r="J81" i="5"/>
  <c r="J78" i="5" s="1"/>
  <c r="G81" i="5"/>
  <c r="D81" i="5"/>
  <c r="J80" i="5"/>
  <c r="G80" i="5"/>
  <c r="G78" i="5" s="1"/>
  <c r="D80" i="5"/>
  <c r="L78" i="5"/>
  <c r="L76" i="5" s="1"/>
  <c r="L74" i="5" s="1"/>
  <c r="I78" i="5"/>
  <c r="F78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D65" i="5" s="1"/>
  <c r="J67" i="5"/>
  <c r="J65" i="5" s="1"/>
  <c r="G67" i="5"/>
  <c r="G65" i="5" s="1"/>
  <c r="D67" i="5"/>
  <c r="L65" i="5"/>
  <c r="I65" i="5"/>
  <c r="F65" i="5"/>
  <c r="K63" i="5"/>
  <c r="H63" i="5"/>
  <c r="E63" i="5"/>
  <c r="J62" i="5"/>
  <c r="G62" i="5"/>
  <c r="D62" i="5"/>
  <c r="J61" i="5"/>
  <c r="G61" i="5"/>
  <c r="G57" i="5" s="1"/>
  <c r="G60" i="5" s="1"/>
  <c r="D61" i="5"/>
  <c r="E60" i="5"/>
  <c r="J59" i="5"/>
  <c r="G59" i="5"/>
  <c r="D59" i="5"/>
  <c r="K57" i="5"/>
  <c r="L69" i="5" s="1"/>
  <c r="H57" i="5"/>
  <c r="I69" i="5" s="1"/>
  <c r="E57" i="5"/>
  <c r="J54" i="5"/>
  <c r="G54" i="5"/>
  <c r="D54" i="5"/>
  <c r="J53" i="5"/>
  <c r="J51" i="5" s="1"/>
  <c r="G53" i="5"/>
  <c r="G51" i="5" s="1"/>
  <c r="D53" i="5"/>
  <c r="D51" i="5" s="1"/>
  <c r="L51" i="5"/>
  <c r="K51" i="5"/>
  <c r="I51" i="5"/>
  <c r="H51" i="5"/>
  <c r="F51" i="5"/>
  <c r="E51" i="5"/>
  <c r="J50" i="5"/>
  <c r="G50" i="5"/>
  <c r="D50" i="5"/>
  <c r="J49" i="5"/>
  <c r="G49" i="5"/>
  <c r="D49" i="5"/>
  <c r="J48" i="5"/>
  <c r="G48" i="5"/>
  <c r="G46" i="5" s="1"/>
  <c r="D48" i="5"/>
  <c r="L46" i="5"/>
  <c r="J46" i="5"/>
  <c r="I46" i="5"/>
  <c r="F46" i="5"/>
  <c r="J43" i="5"/>
  <c r="G43" i="5"/>
  <c r="G40" i="5" s="1"/>
  <c r="D43" i="5"/>
  <c r="J42" i="5"/>
  <c r="J40" i="5" s="1"/>
  <c r="G42" i="5"/>
  <c r="D42" i="5"/>
  <c r="D40" i="5" s="1"/>
  <c r="L40" i="5"/>
  <c r="K40" i="5"/>
  <c r="I40" i="5"/>
  <c r="H40" i="5"/>
  <c r="F40" i="5"/>
  <c r="E40" i="5"/>
  <c r="J39" i="5"/>
  <c r="G39" i="5"/>
  <c r="D39" i="5"/>
  <c r="J38" i="5"/>
  <c r="J36" i="5" s="1"/>
  <c r="J34" i="5" s="1"/>
  <c r="G38" i="5"/>
  <c r="G36" i="5" s="1"/>
  <c r="D38" i="5"/>
  <c r="L36" i="5"/>
  <c r="L34" i="5" s="1"/>
  <c r="K36" i="5"/>
  <c r="K34" i="5" s="1"/>
  <c r="K22" i="5" s="1"/>
  <c r="K16" i="5" s="1"/>
  <c r="I36" i="5"/>
  <c r="H36" i="5"/>
  <c r="H34" i="5" s="1"/>
  <c r="H22" i="5" s="1"/>
  <c r="H16" i="5" s="1"/>
  <c r="F36" i="5"/>
  <c r="F34" i="5" s="1"/>
  <c r="E36" i="5"/>
  <c r="D36" i="5"/>
  <c r="I34" i="5"/>
  <c r="E34" i="5"/>
  <c r="E22" i="5" s="1"/>
  <c r="E16" i="5" s="1"/>
  <c r="J33" i="5"/>
  <c r="G33" i="5"/>
  <c r="D33" i="5"/>
  <c r="J32" i="5"/>
  <c r="J30" i="5" s="1"/>
  <c r="G32" i="5"/>
  <c r="D32" i="5"/>
  <c r="L30" i="5"/>
  <c r="I30" i="5"/>
  <c r="F30" i="5"/>
  <c r="J29" i="5"/>
  <c r="G29" i="5"/>
  <c r="D29" i="5"/>
  <c r="J28" i="5"/>
  <c r="J26" i="5" s="1"/>
  <c r="G28" i="5"/>
  <c r="G26" i="5" s="1"/>
  <c r="D28" i="5"/>
  <c r="L26" i="5"/>
  <c r="L24" i="5" s="1"/>
  <c r="L22" i="5" s="1"/>
  <c r="L16" i="5" s="1"/>
  <c r="I26" i="5"/>
  <c r="I24" i="5" s="1"/>
  <c r="I22" i="5" s="1"/>
  <c r="I16" i="5" s="1"/>
  <c r="F26" i="5"/>
  <c r="F24" i="5" s="1"/>
  <c r="J21" i="5"/>
  <c r="G21" i="5"/>
  <c r="D21" i="5"/>
  <c r="J20" i="5"/>
  <c r="J18" i="5" s="1"/>
  <c r="G20" i="5"/>
  <c r="D20" i="5"/>
  <c r="D18" i="5" s="1"/>
  <c r="L18" i="5"/>
  <c r="I18" i="5"/>
  <c r="F18" i="5"/>
  <c r="L170" i="4"/>
  <c r="L166" i="4" s="1"/>
  <c r="H170" i="4"/>
  <c r="L169" i="4"/>
  <c r="H169" i="4"/>
  <c r="L168" i="4"/>
  <c r="H168" i="4"/>
  <c r="L167" i="4"/>
  <c r="H167" i="4"/>
  <c r="H166" i="4" s="1"/>
  <c r="N166" i="4"/>
  <c r="M166" i="4"/>
  <c r="K166" i="4"/>
  <c r="J166" i="4"/>
  <c r="I166" i="4"/>
  <c r="G166" i="4"/>
  <c r="F166" i="4"/>
  <c r="E166" i="4"/>
  <c r="D166" i="4"/>
  <c r="L165" i="4"/>
  <c r="L164" i="4" s="1"/>
  <c r="H165" i="4"/>
  <c r="N164" i="4"/>
  <c r="M164" i="4"/>
  <c r="K164" i="4"/>
  <c r="J164" i="4"/>
  <c r="I164" i="4"/>
  <c r="H164" i="4"/>
  <c r="G164" i="4"/>
  <c r="F164" i="4"/>
  <c r="E164" i="4"/>
  <c r="D164" i="4"/>
  <c r="L163" i="4"/>
  <c r="L159" i="4" s="1"/>
  <c r="H163" i="4"/>
  <c r="L162" i="4"/>
  <c r="H162" i="4"/>
  <c r="L161" i="4"/>
  <c r="H161" i="4"/>
  <c r="H159" i="4" s="1"/>
  <c r="L160" i="4"/>
  <c r="H160" i="4"/>
  <c r="N159" i="4"/>
  <c r="M159" i="4"/>
  <c r="K159" i="4"/>
  <c r="J159" i="4"/>
  <c r="I159" i="4"/>
  <c r="G159" i="4"/>
  <c r="F159" i="4"/>
  <c r="E159" i="4"/>
  <c r="D159" i="4"/>
  <c r="L158" i="4"/>
  <c r="H158" i="4"/>
  <c r="L157" i="4"/>
  <c r="H157" i="4"/>
  <c r="L156" i="4"/>
  <c r="H156" i="4"/>
  <c r="L155" i="4"/>
  <c r="H155" i="4"/>
  <c r="L154" i="4"/>
  <c r="H154" i="4"/>
  <c r="L153" i="4"/>
  <c r="H153" i="4"/>
  <c r="L152" i="4"/>
  <c r="H152" i="4"/>
  <c r="L151" i="4"/>
  <c r="H151" i="4"/>
  <c r="H150" i="4"/>
  <c r="L149" i="4"/>
  <c r="H149" i="4"/>
  <c r="N148" i="4"/>
  <c r="M148" i="4"/>
  <c r="J148" i="4"/>
  <c r="K148" i="4" s="1"/>
  <c r="I148" i="4"/>
  <c r="G148" i="4"/>
  <c r="F148" i="4"/>
  <c r="F146" i="4" s="1"/>
  <c r="E148" i="4"/>
  <c r="D148" i="4"/>
  <c r="N146" i="4"/>
  <c r="J146" i="4"/>
  <c r="K146" i="4" s="1"/>
  <c r="L142" i="4"/>
  <c r="L141" i="4" s="1"/>
  <c r="H142" i="4"/>
  <c r="H141" i="4" s="1"/>
  <c r="N141" i="4"/>
  <c r="M141" i="4"/>
  <c r="J141" i="4"/>
  <c r="I141" i="4"/>
  <c r="G141" i="4"/>
  <c r="F141" i="4"/>
  <c r="E141" i="4"/>
  <c r="D141" i="4"/>
  <c r="L140" i="4"/>
  <c r="L139" i="4" s="1"/>
  <c r="H140" i="4"/>
  <c r="N139" i="4"/>
  <c r="M139" i="4"/>
  <c r="J139" i="4"/>
  <c r="K139" i="4" s="1"/>
  <c r="I139" i="4"/>
  <c r="H139" i="4"/>
  <c r="G139" i="4"/>
  <c r="F139" i="4"/>
  <c r="E139" i="4"/>
  <c r="D139" i="4"/>
  <c r="L138" i="4"/>
  <c r="L137" i="4" s="1"/>
  <c r="H138" i="4"/>
  <c r="H137" i="4" s="1"/>
  <c r="N137" i="4"/>
  <c r="M137" i="4"/>
  <c r="J137" i="4"/>
  <c r="K137" i="4" s="1"/>
  <c r="I137" i="4"/>
  <c r="G137" i="4"/>
  <c r="F137" i="4"/>
  <c r="E137" i="4"/>
  <c r="D137" i="4"/>
  <c r="L136" i="4"/>
  <c r="H136" i="4"/>
  <c r="L135" i="4"/>
  <c r="L134" i="4" s="1"/>
  <c r="H135" i="4"/>
  <c r="N134" i="4"/>
  <c r="M134" i="4"/>
  <c r="J134" i="4"/>
  <c r="K134" i="4" s="1"/>
  <c r="I134" i="4"/>
  <c r="H134" i="4"/>
  <c r="G134" i="4"/>
  <c r="F134" i="4"/>
  <c r="E134" i="4"/>
  <c r="D134" i="4"/>
  <c r="H133" i="4"/>
  <c r="N132" i="4"/>
  <c r="M132" i="4"/>
  <c r="J132" i="4"/>
  <c r="K132" i="4" s="1"/>
  <c r="I132" i="4"/>
  <c r="H132" i="4"/>
  <c r="G132" i="4"/>
  <c r="F132" i="4"/>
  <c r="E132" i="4"/>
  <c r="D132" i="4"/>
  <c r="H131" i="4"/>
  <c r="H130" i="4"/>
  <c r="H129" i="4"/>
  <c r="L128" i="4"/>
  <c r="H128" i="4"/>
  <c r="H127" i="4" s="1"/>
  <c r="N127" i="4"/>
  <c r="M127" i="4"/>
  <c r="J127" i="4"/>
  <c r="K127" i="4" s="1"/>
  <c r="I127" i="4"/>
  <c r="G127" i="4"/>
  <c r="F127" i="4"/>
  <c r="E127" i="4"/>
  <c r="D127" i="4"/>
  <c r="H126" i="4"/>
  <c r="H125" i="4"/>
  <c r="N124" i="4"/>
  <c r="M124" i="4"/>
  <c r="I124" i="4"/>
  <c r="I123" i="4" s="1"/>
  <c r="G124" i="4"/>
  <c r="F124" i="4"/>
  <c r="E124" i="4"/>
  <c r="D124" i="4"/>
  <c r="D123" i="4" s="1"/>
  <c r="H122" i="4"/>
  <c r="H121" i="4" s="1"/>
  <c r="N121" i="4"/>
  <c r="M121" i="4"/>
  <c r="J121" i="4"/>
  <c r="K121" i="4" s="1"/>
  <c r="I121" i="4"/>
  <c r="G121" i="4"/>
  <c r="F121" i="4"/>
  <c r="E121" i="4"/>
  <c r="D121" i="4"/>
  <c r="L120" i="4"/>
  <c r="H120" i="4"/>
  <c r="L119" i="4"/>
  <c r="H119" i="4"/>
  <c r="H118" i="4"/>
  <c r="H117" i="4"/>
  <c r="L116" i="4"/>
  <c r="H116" i="4"/>
  <c r="L115" i="4"/>
  <c r="H115" i="4"/>
  <c r="H114" i="4"/>
  <c r="H113" i="4"/>
  <c r="L112" i="4"/>
  <c r="H112" i="4"/>
  <c r="N111" i="4"/>
  <c r="N107" i="4" s="1"/>
  <c r="M111" i="4"/>
  <c r="J111" i="4"/>
  <c r="J107" i="4" s="1"/>
  <c r="K107" i="4" s="1"/>
  <c r="I111" i="4"/>
  <c r="G111" i="4"/>
  <c r="F111" i="4"/>
  <c r="E111" i="4"/>
  <c r="D111" i="4"/>
  <c r="L110" i="4"/>
  <c r="L108" i="4" s="1"/>
  <c r="H110" i="4"/>
  <c r="H109" i="4"/>
  <c r="N108" i="4"/>
  <c r="M108" i="4"/>
  <c r="J108" i="4"/>
  <c r="K108" i="4" s="1"/>
  <c r="I108" i="4"/>
  <c r="I107" i="4" s="1"/>
  <c r="G108" i="4"/>
  <c r="G107" i="4" s="1"/>
  <c r="F108" i="4"/>
  <c r="E108" i="4"/>
  <c r="D108" i="4"/>
  <c r="D107" i="4" s="1"/>
  <c r="L106" i="4"/>
  <c r="H106" i="4"/>
  <c r="H105" i="4"/>
  <c r="L104" i="4"/>
  <c r="H104" i="4"/>
  <c r="L103" i="4"/>
  <c r="H103" i="4"/>
  <c r="L102" i="4"/>
  <c r="H102" i="4"/>
  <c r="H101" i="4"/>
  <c r="H100" i="4" s="1"/>
  <c r="N100" i="4"/>
  <c r="M100" i="4"/>
  <c r="J100" i="4"/>
  <c r="K100" i="4" s="1"/>
  <c r="I100" i="4"/>
  <c r="G100" i="4"/>
  <c r="F100" i="4"/>
  <c r="E100" i="4"/>
  <c r="D100" i="4"/>
  <c r="H99" i="4"/>
  <c r="H98" i="4"/>
  <c r="L97" i="4"/>
  <c r="H97" i="4"/>
  <c r="L96" i="4"/>
  <c r="H96" i="4"/>
  <c r="L95" i="4"/>
  <c r="H95" i="4"/>
  <c r="H94" i="4"/>
  <c r="L93" i="4"/>
  <c r="H93" i="4"/>
  <c r="H91" i="4" s="1"/>
  <c r="L92" i="4"/>
  <c r="H92" i="4"/>
  <c r="N91" i="4"/>
  <c r="M91" i="4"/>
  <c r="J91" i="4"/>
  <c r="I91" i="4"/>
  <c r="G91" i="4"/>
  <c r="F91" i="4"/>
  <c r="F84" i="4" s="1"/>
  <c r="E91" i="4"/>
  <c r="D91" i="4"/>
  <c r="L90" i="4"/>
  <c r="H90" i="4"/>
  <c r="H88" i="4" s="1"/>
  <c r="H89" i="4"/>
  <c r="N88" i="4"/>
  <c r="M88" i="4"/>
  <c r="J88" i="4"/>
  <c r="K88" i="4" s="1"/>
  <c r="I88" i="4"/>
  <c r="G88" i="4"/>
  <c r="F88" i="4"/>
  <c r="E88" i="4"/>
  <c r="D88" i="4"/>
  <c r="L87" i="4"/>
  <c r="H87" i="4"/>
  <c r="H86" i="4"/>
  <c r="H85" i="4" s="1"/>
  <c r="N85" i="4"/>
  <c r="M85" i="4"/>
  <c r="J85" i="4"/>
  <c r="K85" i="4" s="1"/>
  <c r="I85" i="4"/>
  <c r="G85" i="4"/>
  <c r="G84" i="4" s="1"/>
  <c r="F85" i="4"/>
  <c r="E85" i="4"/>
  <c r="D85" i="4"/>
  <c r="H83" i="4"/>
  <c r="H82" i="4"/>
  <c r="L81" i="4"/>
  <c r="H81" i="4"/>
  <c r="L80" i="4"/>
  <c r="H80" i="4"/>
  <c r="N79" i="4"/>
  <c r="M79" i="4"/>
  <c r="J79" i="4"/>
  <c r="K79" i="4" s="1"/>
  <c r="I79" i="4"/>
  <c r="G79" i="4"/>
  <c r="F79" i="4"/>
  <c r="E79" i="4"/>
  <c r="D79" i="4"/>
  <c r="L78" i="4"/>
  <c r="H78" i="4"/>
  <c r="H77" i="4"/>
  <c r="L76" i="4"/>
  <c r="H76" i="4"/>
  <c r="N75" i="4"/>
  <c r="M75" i="4"/>
  <c r="M70" i="4" s="1"/>
  <c r="J75" i="4"/>
  <c r="I75" i="4"/>
  <c r="I70" i="4" s="1"/>
  <c r="G75" i="4"/>
  <c r="G70" i="4" s="1"/>
  <c r="F75" i="4"/>
  <c r="F70" i="4" s="1"/>
  <c r="E75" i="4"/>
  <c r="E70" i="4" s="1"/>
  <c r="D75" i="4"/>
  <c r="H74" i="4"/>
  <c r="L73" i="4"/>
  <c r="H73" i="4"/>
  <c r="L72" i="4"/>
  <c r="H72" i="4"/>
  <c r="L71" i="4"/>
  <c r="H71" i="4"/>
  <c r="N70" i="4"/>
  <c r="J70" i="4"/>
  <c r="K70" i="4" s="1"/>
  <c r="D70" i="4"/>
  <c r="H69" i="4"/>
  <c r="L68" i="4"/>
  <c r="H68" i="4"/>
  <c r="L67" i="4"/>
  <c r="H67" i="4"/>
  <c r="H66" i="4"/>
  <c r="H65" i="4"/>
  <c r="L64" i="4"/>
  <c r="H64" i="4"/>
  <c r="L63" i="4"/>
  <c r="H63" i="4"/>
  <c r="H62" i="4"/>
  <c r="N61" i="4"/>
  <c r="M61" i="4"/>
  <c r="J61" i="4"/>
  <c r="K61" i="4" s="1"/>
  <c r="I61" i="4"/>
  <c r="G61" i="4"/>
  <c r="F61" i="4"/>
  <c r="E61" i="4"/>
  <c r="D61" i="4"/>
  <c r="L60" i="4"/>
  <c r="H60" i="4"/>
  <c r="H59" i="4"/>
  <c r="H58" i="4" s="1"/>
  <c r="N58" i="4"/>
  <c r="M58" i="4"/>
  <c r="J58" i="4"/>
  <c r="K58" i="4" s="1"/>
  <c r="I58" i="4"/>
  <c r="G58" i="4"/>
  <c r="F58" i="4"/>
  <c r="E58" i="4"/>
  <c r="D58" i="4"/>
  <c r="L57" i="4"/>
  <c r="L56" i="4" s="1"/>
  <c r="H57" i="4"/>
  <c r="H56" i="4" s="1"/>
  <c r="N56" i="4"/>
  <c r="M56" i="4"/>
  <c r="J56" i="4"/>
  <c r="K56" i="4" s="1"/>
  <c r="I56" i="4"/>
  <c r="G56" i="4"/>
  <c r="F56" i="4"/>
  <c r="E56" i="4"/>
  <c r="D56" i="4"/>
  <c r="L55" i="4"/>
  <c r="H55" i="4"/>
  <c r="L54" i="4"/>
  <c r="H54" i="4"/>
  <c r="H53" i="4"/>
  <c r="L52" i="4"/>
  <c r="H52" i="4"/>
  <c r="L51" i="4"/>
  <c r="H51" i="4"/>
  <c r="H50" i="4"/>
  <c r="H49" i="4"/>
  <c r="L48" i="4"/>
  <c r="H48" i="4"/>
  <c r="N47" i="4"/>
  <c r="M47" i="4"/>
  <c r="J47" i="4"/>
  <c r="K47" i="4" s="1"/>
  <c r="I47" i="4"/>
  <c r="I34" i="4" s="1"/>
  <c r="G47" i="4"/>
  <c r="F47" i="4"/>
  <c r="E47" i="4"/>
  <c r="D47" i="4"/>
  <c r="L46" i="4"/>
  <c r="H46" i="4"/>
  <c r="H45" i="4"/>
  <c r="L44" i="4"/>
  <c r="H44" i="4"/>
  <c r="N43" i="4"/>
  <c r="M43" i="4"/>
  <c r="J43" i="4"/>
  <c r="K43" i="4" s="1"/>
  <c r="I43" i="4"/>
  <c r="G43" i="4"/>
  <c r="F43" i="4"/>
  <c r="E43" i="4"/>
  <c r="D43" i="4"/>
  <c r="H42" i="4"/>
  <c r="H41" i="4"/>
  <c r="L40" i="4"/>
  <c r="H40" i="4"/>
  <c r="L39" i="4"/>
  <c r="H39" i="4"/>
  <c r="H38" i="4"/>
  <c r="H37" i="4"/>
  <c r="L36" i="4"/>
  <c r="H36" i="4"/>
  <c r="N35" i="4"/>
  <c r="M35" i="4"/>
  <c r="J35" i="4"/>
  <c r="K35" i="4" s="1"/>
  <c r="I35" i="4"/>
  <c r="G35" i="4"/>
  <c r="F35" i="4"/>
  <c r="E35" i="4"/>
  <c r="D35" i="4"/>
  <c r="M34" i="4"/>
  <c r="H33" i="4"/>
  <c r="H25" i="4" s="1"/>
  <c r="L32" i="4"/>
  <c r="H32" i="4"/>
  <c r="H26" i="4" s="1"/>
  <c r="L31" i="4"/>
  <c r="H31" i="4"/>
  <c r="L30" i="4"/>
  <c r="H30" i="4"/>
  <c r="H29" i="4"/>
  <c r="L28" i="4"/>
  <c r="H28" i="4"/>
  <c r="N26" i="4"/>
  <c r="M26" i="4"/>
  <c r="J26" i="4"/>
  <c r="I26" i="4"/>
  <c r="G26" i="4"/>
  <c r="F26" i="4"/>
  <c r="E26" i="4"/>
  <c r="D26" i="4"/>
  <c r="N25" i="4"/>
  <c r="M25" i="4"/>
  <c r="J25" i="4"/>
  <c r="I25" i="4"/>
  <c r="G25" i="4"/>
  <c r="F25" i="4"/>
  <c r="E25" i="4"/>
  <c r="D25" i="4"/>
  <c r="J205" i="7" l="1"/>
  <c r="G69" i="5"/>
  <c r="I63" i="5"/>
  <c r="I55" i="5" s="1"/>
  <c r="I44" i="5" s="1"/>
  <c r="I14" i="5"/>
  <c r="I12" i="5" s="1"/>
  <c r="I47" i="8"/>
  <c r="I166" i="8"/>
  <c r="I276" i="8"/>
  <c r="J87" i="7"/>
  <c r="F245" i="8"/>
  <c r="H43" i="4"/>
  <c r="H79" i="4"/>
  <c r="M84" i="4"/>
  <c r="E107" i="4"/>
  <c r="H108" i="4"/>
  <c r="M123" i="4"/>
  <c r="G146" i="4"/>
  <c r="D146" i="4"/>
  <c r="I146" i="4"/>
  <c r="G18" i="5"/>
  <c r="E55" i="5"/>
  <c r="E44" i="5" s="1"/>
  <c r="H60" i="5"/>
  <c r="E29" i="7"/>
  <c r="D45" i="7"/>
  <c r="J45" i="7"/>
  <c r="J62" i="7"/>
  <c r="J29" i="7" s="1"/>
  <c r="D74" i="7"/>
  <c r="K111" i="7"/>
  <c r="K107" i="7" s="1"/>
  <c r="K97" i="7" s="1"/>
  <c r="D144" i="7"/>
  <c r="J144" i="7"/>
  <c r="J138" i="7" s="1"/>
  <c r="L169" i="7"/>
  <c r="L167" i="7" s="1"/>
  <c r="L12" i="7" s="1"/>
  <c r="G187" i="7"/>
  <c r="F24" i="8"/>
  <c r="K64" i="8"/>
  <c r="L118" i="8"/>
  <c r="F134" i="8"/>
  <c r="J146" i="8"/>
  <c r="I211" i="8"/>
  <c r="I220" i="8"/>
  <c r="I215" i="8" s="1"/>
  <c r="G245" i="8"/>
  <c r="H276" i="8"/>
  <c r="L278" i="8"/>
  <c r="L276" i="8" s="1"/>
  <c r="D14" i="9"/>
  <c r="J14" i="9"/>
  <c r="J13" i="9" s="1"/>
  <c r="D40" i="9"/>
  <c r="F49" i="9"/>
  <c r="I49" i="9"/>
  <c r="I12" i="9" s="1"/>
  <c r="G65" i="9"/>
  <c r="H68" i="9"/>
  <c r="L205" i="7"/>
  <c r="I146" i="8"/>
  <c r="H75" i="4"/>
  <c r="N123" i="4"/>
  <c r="E14" i="5"/>
  <c r="E12" i="5" s="1"/>
  <c r="K60" i="5"/>
  <c r="K55" i="5" s="1"/>
  <c r="K44" i="5" s="1"/>
  <c r="K14" i="5" s="1"/>
  <c r="K12" i="5" s="1"/>
  <c r="H55" i="5"/>
  <c r="H44" i="5" s="1"/>
  <c r="H14" i="5" s="1"/>
  <c r="H12" i="5" s="1"/>
  <c r="G63" i="5"/>
  <c r="G129" i="7"/>
  <c r="D196" i="7"/>
  <c r="J196" i="7"/>
  <c r="D205" i="7"/>
  <c r="G223" i="7"/>
  <c r="G205" i="7" s="1"/>
  <c r="J13" i="8"/>
  <c r="M47" i="8"/>
  <c r="M64" i="8"/>
  <c r="F66" i="8"/>
  <c r="F64" i="8" s="1"/>
  <c r="J93" i="8"/>
  <c r="I105" i="8"/>
  <c r="L128" i="8"/>
  <c r="M166" i="8"/>
  <c r="K186" i="8"/>
  <c r="J186" i="8"/>
  <c r="J12" i="8" s="1"/>
  <c r="K215" i="8"/>
  <c r="G40" i="9"/>
  <c r="D106" i="9"/>
  <c r="L127" i="4"/>
  <c r="L88" i="4"/>
  <c r="L84" i="4" s="1"/>
  <c r="H97" i="7"/>
  <c r="H13" i="8"/>
  <c r="J84" i="4"/>
  <c r="K84" i="4" s="1"/>
  <c r="H124" i="4"/>
  <c r="H123" i="4" s="1"/>
  <c r="F123" i="4"/>
  <c r="I82" i="5"/>
  <c r="I76" i="5" s="1"/>
  <c r="I74" i="5" s="1"/>
  <c r="K29" i="7"/>
  <c r="G40" i="7"/>
  <c r="G111" i="7"/>
  <c r="D119" i="7"/>
  <c r="J119" i="7"/>
  <c r="J115" i="7" s="1"/>
  <c r="J97" i="7" s="1"/>
  <c r="H138" i="7"/>
  <c r="I169" i="7"/>
  <c r="I167" i="7" s="1"/>
  <c r="G212" i="7"/>
  <c r="N47" i="8"/>
  <c r="I74" i="8"/>
  <c r="I64" i="8" s="1"/>
  <c r="K93" i="8"/>
  <c r="I95" i="8"/>
  <c r="M146" i="8"/>
  <c r="L199" i="8"/>
  <c r="N215" i="8"/>
  <c r="I229" i="8"/>
  <c r="H13" i="9"/>
  <c r="G44" i="9"/>
  <c r="G43" i="9" s="1"/>
  <c r="H49" i="9"/>
  <c r="D83" i="9"/>
  <c r="D82" i="9" s="1"/>
  <c r="J83" i="9"/>
  <c r="J82" i="9" s="1"/>
  <c r="N34" i="4"/>
  <c r="J212" i="7"/>
  <c r="F47" i="8"/>
  <c r="N146" i="8"/>
  <c r="K245" i="8"/>
  <c r="G68" i="9"/>
  <c r="K111" i="4"/>
  <c r="D34" i="4"/>
  <c r="D23" i="4" s="1"/>
  <c r="D174" i="4" s="1"/>
  <c r="D62" i="7"/>
  <c r="J111" i="7"/>
  <c r="J107" i="7" s="1"/>
  <c r="K138" i="7"/>
  <c r="N84" i="4"/>
  <c r="F107" i="4"/>
  <c r="H111" i="4"/>
  <c r="E123" i="4"/>
  <c r="E146" i="4"/>
  <c r="M146" i="4"/>
  <c r="G30" i="5"/>
  <c r="D46" i="5"/>
  <c r="J57" i="5"/>
  <c r="F76" i="5"/>
  <c r="F74" i="5" s="1"/>
  <c r="D84" i="5"/>
  <c r="D82" i="5" s="1"/>
  <c r="C12" i="6"/>
  <c r="C17" i="6" s="1"/>
  <c r="H17" i="6"/>
  <c r="H16" i="7"/>
  <c r="G31" i="7"/>
  <c r="G62" i="7"/>
  <c r="E123" i="7"/>
  <c r="J129" i="7"/>
  <c r="G144" i="7"/>
  <c r="G138" i="7" s="1"/>
  <c r="D176" i="7"/>
  <c r="N13" i="8"/>
  <c r="N12" i="8" s="1"/>
  <c r="I15" i="8"/>
  <c r="L24" i="8"/>
  <c r="L43" i="8"/>
  <c r="L41" i="8" s="1"/>
  <c r="G64" i="8"/>
  <c r="I99" i="8"/>
  <c r="M93" i="8"/>
  <c r="L134" i="8"/>
  <c r="F146" i="8"/>
  <c r="N186" i="8"/>
  <c r="I193" i="8"/>
  <c r="I234" i="8"/>
  <c r="L251" i="8"/>
  <c r="F259" i="8"/>
  <c r="L263" i="8"/>
  <c r="L245" i="8" s="1"/>
  <c r="M276" i="8"/>
  <c r="D20" i="9"/>
  <c r="D13" i="9" s="1"/>
  <c r="J20" i="9"/>
  <c r="J65" i="9"/>
  <c r="J73" i="9"/>
  <c r="L148" i="4"/>
  <c r="L146" i="4" s="1"/>
  <c r="L85" i="4"/>
  <c r="J76" i="5"/>
  <c r="J74" i="5" s="1"/>
  <c r="G123" i="4"/>
  <c r="D34" i="5"/>
  <c r="M13" i="8"/>
  <c r="H47" i="4"/>
  <c r="M107" i="4"/>
  <c r="M23" i="4" s="1"/>
  <c r="M174" i="4" s="1"/>
  <c r="J123" i="4"/>
  <c r="K123" i="4" s="1"/>
  <c r="H148" i="4"/>
  <c r="H146" i="4" s="1"/>
  <c r="D26" i="5"/>
  <c r="D24" i="5" s="1"/>
  <c r="D22" i="5" s="1"/>
  <c r="D16" i="5" s="1"/>
  <c r="D57" i="5"/>
  <c r="D88" i="5"/>
  <c r="J40" i="7"/>
  <c r="J74" i="7"/>
  <c r="D93" i="7"/>
  <c r="D87" i="7" s="1"/>
  <c r="D129" i="7"/>
  <c r="D153" i="7"/>
  <c r="D138" i="7" s="1"/>
  <c r="G196" i="7"/>
  <c r="H64" i="8"/>
  <c r="L66" i="8"/>
  <c r="L64" i="8" s="1"/>
  <c r="N93" i="8"/>
  <c r="F105" i="8"/>
  <c r="L105" i="8"/>
  <c r="I118" i="8"/>
  <c r="I93" i="8" s="1"/>
  <c r="H166" i="8"/>
  <c r="F188" i="8"/>
  <c r="F186" i="8" s="1"/>
  <c r="L229" i="8"/>
  <c r="L215" i="8" s="1"/>
  <c r="I259" i="8"/>
  <c r="I245" i="8" s="1"/>
  <c r="J40" i="9"/>
  <c r="K141" i="4"/>
  <c r="L75" i="4"/>
  <c r="F12" i="7"/>
  <c r="J123" i="7"/>
  <c r="L13" i="8"/>
  <c r="E84" i="4"/>
  <c r="F34" i="4"/>
  <c r="H35" i="4"/>
  <c r="G34" i="4"/>
  <c r="G23" i="4" s="1"/>
  <c r="G174" i="4" s="1"/>
  <c r="D84" i="4"/>
  <c r="I84" i="4"/>
  <c r="I23" i="4" s="1"/>
  <c r="I174" i="4" s="1"/>
  <c r="D30" i="5"/>
  <c r="D78" i="5"/>
  <c r="D76" i="5" s="1"/>
  <c r="D74" i="5" s="1"/>
  <c r="D18" i="7"/>
  <c r="D40" i="7"/>
  <c r="H72" i="7"/>
  <c r="H14" i="7" s="1"/>
  <c r="H12" i="7" s="1"/>
  <c r="J78" i="7"/>
  <c r="J72" i="7" s="1"/>
  <c r="G103" i="7"/>
  <c r="G171" i="7"/>
  <c r="G169" i="7" s="1"/>
  <c r="G167" i="7" s="1"/>
  <c r="F169" i="7"/>
  <c r="F167" i="7" s="1"/>
  <c r="D181" i="7"/>
  <c r="D169" i="7" s="1"/>
  <c r="D167" i="7" s="1"/>
  <c r="J181" i="7"/>
  <c r="J169" i="7" s="1"/>
  <c r="J167" i="7" s="1"/>
  <c r="I20" i="8"/>
  <c r="F74" i="8"/>
  <c r="F95" i="8"/>
  <c r="F113" i="8"/>
  <c r="I128" i="8"/>
  <c r="G186" i="8"/>
  <c r="I188" i="8"/>
  <c r="I186" i="8" s="1"/>
  <c r="F199" i="8"/>
  <c r="G215" i="8"/>
  <c r="H245" i="8"/>
  <c r="D44" i="9"/>
  <c r="D43" i="9" s="1"/>
  <c r="J58" i="9"/>
  <c r="J49" i="9" s="1"/>
  <c r="J12" i="9" s="1"/>
  <c r="E68" i="9"/>
  <c r="K68" i="9"/>
  <c r="K12" i="9" s="1"/>
  <c r="G83" i="9"/>
  <c r="G82" i="9" s="1"/>
  <c r="F68" i="9"/>
  <c r="D112" i="9"/>
  <c r="L111" i="4"/>
  <c r="L107" i="4" s="1"/>
  <c r="L124" i="4"/>
  <c r="L123" i="4" s="1"/>
  <c r="L61" i="4"/>
  <c r="L79" i="4"/>
  <c r="L91" i="4"/>
  <c r="L100" i="4"/>
  <c r="L43" i="4"/>
  <c r="L33" i="4"/>
  <c r="L25" i="4" s="1"/>
  <c r="K26" i="4"/>
  <c r="L47" i="4"/>
  <c r="J34" i="4"/>
  <c r="L35" i="4"/>
  <c r="L26" i="4"/>
  <c r="H61" i="4"/>
  <c r="E34" i="4"/>
  <c r="D68" i="9"/>
  <c r="G13" i="9"/>
  <c r="G49" i="9"/>
  <c r="E13" i="9"/>
  <c r="E12" i="9" s="1"/>
  <c r="F12" i="9"/>
  <c r="D58" i="9"/>
  <c r="D49" i="9" s="1"/>
  <c r="J68" i="9"/>
  <c r="F13" i="8"/>
  <c r="F93" i="8"/>
  <c r="L146" i="8"/>
  <c r="L186" i="8"/>
  <c r="K12" i="8"/>
  <c r="L47" i="8"/>
  <c r="L93" i="8"/>
  <c r="L166" i="8"/>
  <c r="F215" i="8"/>
  <c r="G12" i="8"/>
  <c r="I13" i="8"/>
  <c r="K14" i="7"/>
  <c r="K12" i="7" s="1"/>
  <c r="D16" i="7"/>
  <c r="D29" i="7"/>
  <c r="E14" i="7"/>
  <c r="E12" i="7" s="1"/>
  <c r="G72" i="7"/>
  <c r="G123" i="7"/>
  <c r="I12" i="7"/>
  <c r="G29" i="7"/>
  <c r="D72" i="7"/>
  <c r="G107" i="7"/>
  <c r="G97" i="7" s="1"/>
  <c r="D115" i="7"/>
  <c r="D97" i="7" s="1"/>
  <c r="D123" i="7"/>
  <c r="I12" i="6"/>
  <c r="I17" i="6" s="1"/>
  <c r="D60" i="5"/>
  <c r="J60" i="5"/>
  <c r="G55" i="5"/>
  <c r="G44" i="5" s="1"/>
  <c r="J24" i="5"/>
  <c r="J22" i="5" s="1"/>
  <c r="J16" i="5" s="1"/>
  <c r="F22" i="5"/>
  <c r="F16" i="5" s="1"/>
  <c r="G34" i="5"/>
  <c r="G82" i="5"/>
  <c r="G76" i="5" s="1"/>
  <c r="G74" i="5" s="1"/>
  <c r="L63" i="5"/>
  <c r="L55" i="5" s="1"/>
  <c r="L44" i="5" s="1"/>
  <c r="L14" i="5" s="1"/>
  <c r="L12" i="5" s="1"/>
  <c r="J69" i="5"/>
  <c r="J63" i="5" s="1"/>
  <c r="J55" i="5" s="1"/>
  <c r="J44" i="5" s="1"/>
  <c r="G24" i="5"/>
  <c r="F69" i="5"/>
  <c r="L70" i="4"/>
  <c r="H70" i="4"/>
  <c r="H84" i="4"/>
  <c r="F23" i="4"/>
  <c r="F174" i="4" s="1"/>
  <c r="N23" i="4"/>
  <c r="N174" i="4" s="1"/>
  <c r="J14" i="7" l="1"/>
  <c r="J12" i="7" s="1"/>
  <c r="I12" i="8"/>
  <c r="F12" i="8"/>
  <c r="H12" i="8"/>
  <c r="J23" i="4"/>
  <c r="J174" i="4" s="1"/>
  <c r="K34" i="4"/>
  <c r="K23" i="4" s="1"/>
  <c r="K174" i="4" s="1"/>
  <c r="G12" i="9"/>
  <c r="H12" i="9"/>
  <c r="H107" i="4"/>
  <c r="G14" i="7"/>
  <c r="G12" i="7" s="1"/>
  <c r="G22" i="5"/>
  <c r="G16" i="5" s="1"/>
  <c r="G14" i="5" s="1"/>
  <c r="G12" i="5" s="1"/>
  <c r="E23" i="4"/>
  <c r="E174" i="4" s="1"/>
  <c r="L12" i="8"/>
  <c r="H34" i="4"/>
  <c r="H23" i="4" s="1"/>
  <c r="H174" i="4" s="1"/>
  <c r="M12" i="8"/>
  <c r="L34" i="4"/>
  <c r="L23" i="4" s="1"/>
  <c r="L174" i="4" s="1"/>
  <c r="D12" i="9"/>
  <c r="D14" i="7"/>
  <c r="D12" i="7" s="1"/>
  <c r="J14" i="5"/>
  <c r="J12" i="5" s="1"/>
  <c r="F63" i="5"/>
  <c r="F55" i="5" s="1"/>
  <c r="F44" i="5" s="1"/>
  <c r="F14" i="5" s="1"/>
  <c r="F12" i="5" s="1"/>
  <c r="D69" i="5"/>
  <c r="D63" i="5" s="1"/>
  <c r="D55" i="5" s="1"/>
  <c r="D44" i="5" s="1"/>
  <c r="D14" i="5" s="1"/>
  <c r="D12" i="5" s="1"/>
</calcChain>
</file>

<file path=xl/sharedStrings.xml><?xml version="1.0" encoding="utf-8"?>
<sst xmlns="http://schemas.openxmlformats.org/spreadsheetml/2006/main" count="3000" uniqueCount="1091">
  <si>
    <t>Օրինակելի ձև Հ-2</t>
  </si>
  <si>
    <t>Հ Ա Շ Վ Ե Տ Վ ՈՒ Թ Յ ՈՒ Ն</t>
  </si>
  <si>
    <t>ՀԻՄՆԱՐԿԻ ԿԱՏԱՐԱԾ ԲՅՈՒՋԵՏԱՅԻՆ ԾԱԽՍԵՐԻ ԵՎ ԲՅՈՒՋԵՏԱՅԻՆ ՊԱՐՏՔԵՐԻ ՄԱՍԻՆ</t>
  </si>
  <si>
    <r>
      <t xml:space="preserve">1. Հիմնարկի անվանումը </t>
    </r>
    <r>
      <rPr>
        <u/>
        <sz val="8"/>
        <rFont val="Arial LatArm"/>
        <family val="2"/>
      </rPr>
      <t>Ստեփանավանի քաղաքապետարան</t>
    </r>
  </si>
  <si>
    <t>6. Բյուջետային ծախսերի գործառական դասակարգման</t>
  </si>
  <si>
    <r>
      <t xml:space="preserve">2. Փոստային հասցեն </t>
    </r>
    <r>
      <rPr>
        <u/>
        <sz val="8"/>
        <rFont val="Arial LatArm"/>
        <family val="2"/>
      </rPr>
      <t>Ս. Սարգսյան 1</t>
    </r>
  </si>
  <si>
    <t>Բաժին N</t>
  </si>
  <si>
    <t>01</t>
  </si>
  <si>
    <t xml:space="preserve">3. Հիմնարկի տեղաբաշխման մարզի և համայնքի կոդը </t>
  </si>
  <si>
    <t>Խումբ N</t>
  </si>
  <si>
    <r>
      <t>ըստ բյուջետային ծախսերի տարածքային դասակարգման 2</t>
    </r>
    <r>
      <rPr>
        <u/>
        <sz val="8"/>
        <rFont val="Arial LatArm"/>
        <family val="2"/>
      </rPr>
      <t xml:space="preserve">060072 </t>
    </r>
  </si>
  <si>
    <t>Դաս N</t>
  </si>
  <si>
    <t>4.Պետական կառավարման վերադաս մարմնի կամ տեղական ինքնակառավարման</t>
  </si>
  <si>
    <t>7. Ծրագրի կոդը </t>
  </si>
  <si>
    <r>
      <t xml:space="preserve">մարմնի անվանումը </t>
    </r>
    <r>
      <rPr>
        <u/>
        <sz val="8"/>
        <rFont val="Arial LatArm"/>
        <family val="2"/>
      </rPr>
      <t>Լոռու մարզպետարան</t>
    </r>
  </si>
  <si>
    <r>
      <t xml:space="preserve">8. Ծրագրի անվանումը </t>
    </r>
    <r>
      <rPr>
        <u/>
        <sz val="8"/>
        <rFont val="Arial LatArm"/>
        <family val="2"/>
      </rPr>
      <t>Օրենսդիր և գործադիր մարմիններ,պետական կառավարում </t>
    </r>
  </si>
  <si>
    <t>5. Ծախսերի ֆինանսավորման  աղբյուրի  կոդը`</t>
  </si>
  <si>
    <t>9. Հիմնարկի կամ պետական  կառավարման վերադաս մարմնի կամ տեղական ինքնակառավարման</t>
  </si>
  <si>
    <r>
      <t xml:space="preserve">(ՀՀ պետական  բյուջե՝ 1, </t>
    </r>
    <r>
      <rPr>
        <u/>
        <sz val="8"/>
        <rFont val="Arial LatArm"/>
        <family val="2"/>
      </rPr>
      <t>համայնքի  բյուջե՝ 2)</t>
    </r>
  </si>
  <si>
    <t>մարմնի կոդը ըստ բյուջետային ծախսերի գերատեսչական դասակարգման</t>
  </si>
  <si>
    <t>10. Չափի միավորը՝ հազար դրամ</t>
  </si>
  <si>
    <t>Տողի</t>
  </si>
  <si>
    <t>Բյուջետային ծախսերի տնտեսագիտական դասակարգման տարրերի </t>
  </si>
  <si>
    <t>Տարեսկզբին հաստատված տարեկան նախահաշիվ</t>
  </si>
  <si>
    <t>Փոփոխություններ</t>
  </si>
  <si>
    <t>Տարեկան ճշտված նախահաշիվ</t>
  </si>
  <si>
    <t>Ֆինանսա-</t>
  </si>
  <si>
    <t>Դրամ-</t>
  </si>
  <si>
    <t>Փաստացի ծախս</t>
  </si>
  <si>
    <t>Վճարման ենթակա,</t>
  </si>
  <si>
    <t>Դրամարկղի մնացորդ</t>
  </si>
  <si>
    <t>NN</t>
  </si>
  <si>
    <t>տարեկան նախահաշվում</t>
  </si>
  <si>
    <t>վորում </t>
  </si>
  <si>
    <t>արկղային</t>
  </si>
  <si>
    <t>սակայն</t>
  </si>
  <si>
    <t>ծախս</t>
  </si>
  <si>
    <t>չիրականացված</t>
  </si>
  <si>
    <t>վճարումներ</t>
  </si>
  <si>
    <t>(պարտքեր)</t>
  </si>
  <si>
    <t>անվանումները</t>
  </si>
  <si>
    <t>ՀՀ օրենք  (համայնքի ավագանու որոշում)</t>
  </si>
  <si>
    <t>ՀՀ կառավ. կողմից (համայնքի ղեկավարի որոշում)</t>
  </si>
  <si>
    <t>Վերադասի կողմից </t>
  </si>
  <si>
    <t>Ընդամենը</t>
  </si>
  <si>
    <t>Որոնցից՝</t>
  </si>
  <si>
    <t>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</si>
  <si>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</si>
  <si>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</si>
  <si>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</si>
  <si>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</si>
  <si>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</si>
  <si>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</si>
  <si>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</si>
  <si>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</si>
  <si>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</si>
  <si>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</si>
  <si>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</si>
  <si>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</si>
  <si>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</si>
  <si>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</si>
  <si>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 xml:space="preserve">Ընթացիկ  ծախսեր                                                                                                                                                                                                                    </t>
  </si>
  <si>
    <t>x</t>
  </si>
  <si>
    <t>այդ թվում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</si>
  <si>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</si>
  <si>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</si>
  <si>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</si>
  <si>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</si>
  <si>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 xml:space="preserve"> - ä³ñ·¨³ïñáõÙÝ»ñ, ¹ñ³Ù³Ï³Ý Ëñ³ËáõëáõÙÝ»ñ ¨ Ñ³ïáõÏ í×³ñÝ»ñ</t>
  </si>
  <si>
    <t xml:space="preserve">  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</si>
  <si>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</si>
  <si>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</si>
  <si>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</si>
  <si>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</si>
  <si>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</si>
  <si>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</si>
  <si>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</si>
  <si>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</si>
  <si>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</si>
  <si>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</si>
  <si>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</si>
  <si>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</si>
  <si>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</si>
  <si>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</si>
  <si>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</si>
  <si>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</si>
  <si>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</si>
  <si>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</si>
  <si>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</si>
  <si>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</si>
  <si>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</si>
  <si>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</si>
  <si>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</si>
  <si>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</si>
  <si>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</si>
  <si>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</si>
  <si>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</si>
  <si>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</si>
  <si>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</si>
  <si>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</si>
  <si>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</si>
  <si>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</si>
  <si>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</si>
  <si>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</si>
  <si>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</si>
  <si>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</si>
  <si>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</si>
  <si>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</si>
  <si>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</si>
  <si>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</si>
  <si>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</si>
  <si>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</si>
  <si>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</si>
  <si>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</si>
  <si>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</si>
  <si>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</si>
  <si>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</si>
  <si>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</si>
  <si>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</si>
  <si>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</si>
  <si>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 xml:space="preserve"> -Ø³ëÝ³·Çï³Ï³Ý Í³é³ÛáõÃÛáõÝÝ»ñ</t>
  </si>
  <si>
    <t>424100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</si>
  <si>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</si>
  <si>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</si>
  <si>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</si>
  <si>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</si>
  <si>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</si>
  <si>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</si>
  <si>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</si>
  <si>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</si>
  <si>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</si>
  <si>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</si>
  <si>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</si>
  <si>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</si>
  <si>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</si>
  <si>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</si>
  <si>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</si>
  <si>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</si>
  <si>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</si>
  <si>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</si>
  <si>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</si>
  <si>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</si>
  <si>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</si>
  <si>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</si>
  <si>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</si>
  <si>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</si>
  <si>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</si>
  <si>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</si>
  <si>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</si>
  <si>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</si>
  <si>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</si>
  <si>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</si>
  <si>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</si>
  <si>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</si>
  <si>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</si>
  <si>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</si>
  <si>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</si>
  <si>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</si>
  <si>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</si>
  <si>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</si>
  <si>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</si>
  <si>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</si>
  <si>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</si>
  <si>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</si>
  <si>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</si>
  <si>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</si>
  <si>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</si>
  <si>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</si>
  <si>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</si>
  <si>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</si>
  <si>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</si>
  <si>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</si>
  <si>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</si>
  <si>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</si>
  <si>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</si>
  <si>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</si>
  <si>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</si>
  <si>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</si>
  <si>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</si>
  <si>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</si>
  <si>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</si>
  <si>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</si>
  <si>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</si>
  <si>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</si>
  <si>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</si>
  <si>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</si>
  <si>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</si>
  <si>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</si>
  <si>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</si>
  <si>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</si>
  <si>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</si>
  <si>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</si>
  <si>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</si>
  <si>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</si>
  <si>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</si>
  <si>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</si>
  <si>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</si>
  <si>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</si>
  <si>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</si>
  <si>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</si>
  <si>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</si>
  <si>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</si>
  <si>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</si>
  <si>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</si>
  <si>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</si>
  <si>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</si>
  <si>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</si>
  <si>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</si>
  <si>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</si>
  <si>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</si>
  <si>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</si>
  <si>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</si>
  <si>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</si>
  <si>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</si>
  <si>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</si>
  <si>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</si>
  <si>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</si>
  <si>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</si>
  <si>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</si>
  <si>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</si>
  <si>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</si>
  <si>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</si>
  <si>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</si>
  <si>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</si>
  <si>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</si>
  <si>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</si>
  <si>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</si>
  <si>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482100</t>
  </si>
  <si>
    <t xml:space="preserve"> -²ÛÉ Ñ³ñÏ»ñ</t>
  </si>
  <si>
    <t xml:space="preserve"> -ä³ñï³¹Çñ í×³ñÝ»ñ</t>
  </si>
  <si>
    <t>482300</t>
  </si>
  <si>
    <t xml:space="preserve"> -ä»ï³Ï³Ý Ñ³ïí³ÍÇ ï³ñµ»ñ Ù³Ï³ñ¹³ÏÝ»ñÇ ÏáÕÙÇó ÙÇÙÛ³Ýó ÝÏ³ïÙ³Ùµ ÏÇñ³éíáÕ ïáõÛÅ»ñ</t>
  </si>
  <si>
    <t>482400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</si>
  <si>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</si>
  <si>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</si>
  <si>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483100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</si>
  <si>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</si>
  <si>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</si>
  <si>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484100</t>
  </si>
  <si>
    <t xml:space="preserve"> -²ÛÉ µÝ³Ï³Ý å³ï×³éÝ»ñáí ëï³ó³Í íÝ³ëí³ÍùÝ»ñÇ í»ñ³Ï³Ý·ÝáõÙ</t>
  </si>
  <si>
    <t>484200</t>
  </si>
  <si>
    <t>7.5 Î²è²ì²ðØ²Ü Ø²ðØÆÜÜºðÆ ¶àðÌàôÜºàôÂÚ²Ü Ðºîºì²Üøàì ²è²æ²ò²Ì ìÜ²êÜºðÆ Î²Ø ìÜ²êì²ÌøÜºðÆ ìºð²Î²Ü¶ÜàôØ</t>
  </si>
  <si>
    <t xml:space="preserve"> -Î³é³í³ñÙ³Ý Ù³ñÙÇÝÝ»ñÇ ·áñÍáõÝ»áõÃÛ³Ý Ñ»ï¨³Ýùáí ³é³ç³ó³Í íÝ³ëí³ÍùÝ»ñÇ  Ï³Ù íÝ³ëÝ»ñÇ í»ñ³Ï³Ý·ÝáõÙ </t>
  </si>
  <si>
    <t>485100</t>
  </si>
  <si>
    <t>7.6 ²ÚÈ Ì²Êêºð</t>
  </si>
  <si>
    <t xml:space="preserve"> -²ÛÉ Í³Ëë»ñ</t>
  </si>
  <si>
    <t>486100</t>
  </si>
  <si>
    <t>7.7 ä²Ðàôêî²ÚÆÜ ØÆæàòÜºð</t>
  </si>
  <si>
    <t xml:space="preserve"> -ä³Ñáõëï³ÛÇÝ ÙÇçáóÝ»ñ</t>
  </si>
  <si>
    <t>489100</t>
  </si>
  <si>
    <t xml:space="preserve">Ոչ ֆինանսական ակտիվների հետ գործառնություններ (տող 1200000-տող 1300000) </t>
  </si>
  <si>
    <t xml:space="preserve">Ոչ ֆինանսական ակտիվների գծով ծախսեր </t>
  </si>
  <si>
    <t>1210000</t>
  </si>
  <si>
    <t>1.ÐÆØÜ²Î²Ü ØÆæàòÜºð</t>
  </si>
  <si>
    <t>1211000</t>
  </si>
  <si>
    <t xml:space="preserve"> -Þ»Ýù»ñÇ ¨ ßÇÝáõÃÛáõÝÝ»ñÇ Ó»éù µ»ñáõÙ</t>
  </si>
  <si>
    <t>511100</t>
  </si>
  <si>
    <t>1212000</t>
  </si>
  <si>
    <t xml:space="preserve"> -Þ»Ýù»ñÇ ¨ ßÇÝáõÃÛáõÝÝ»ñÇ Ï³éáõóáõÙ</t>
  </si>
  <si>
    <t>511200</t>
  </si>
  <si>
    <t>1213000</t>
  </si>
  <si>
    <t xml:space="preserve"> -Þ»Ýù»ñÇ ¨ ßÇÝáõÃÛáõÝÝ»ñÇ Ï³åÇï³É í»ñ³Ýáñá·áõÙ</t>
  </si>
  <si>
    <t>511300</t>
  </si>
  <si>
    <t>1214000</t>
  </si>
  <si>
    <t xml:space="preserve"> -îñ³Ýëåáñï³ÛÇÝ ë³ñù³íáñáõÙÝ»ñ</t>
  </si>
  <si>
    <t>512100</t>
  </si>
  <si>
    <t>1215000</t>
  </si>
  <si>
    <t xml:space="preserve"> -ì³ñã³Ï³Ý ë³ñù³íáñáõÙÝ»ñ</t>
  </si>
  <si>
    <t>512200</t>
  </si>
  <si>
    <t>1216000</t>
  </si>
  <si>
    <t xml:space="preserve"> -²ÛÉ Ù»ù»Ý³Ý»ñ ¨ ë³ñù³íáñáõÙÝ»ñ</t>
  </si>
  <si>
    <t>512900</t>
  </si>
  <si>
    <t>1217000</t>
  </si>
  <si>
    <t xml:space="preserve"> -²×»óíáÕ ³ÏïÇíÝ»ñ</t>
  </si>
  <si>
    <t>513100</t>
  </si>
  <si>
    <t>1218100</t>
  </si>
  <si>
    <t xml:space="preserve"> -àã-ÝÛáõÃ³Ï³Ý ÑÇÙÝ³Ï³Ý ÙÇçáóÝ»ñ</t>
  </si>
  <si>
    <t>513200</t>
  </si>
  <si>
    <t>1218200</t>
  </si>
  <si>
    <t>-¶»á¹»½Ç³Ï³Ý ù³ñï»½³·ñ³Ï³Ý Í³Ëë»ñ</t>
  </si>
  <si>
    <t>513300</t>
  </si>
  <si>
    <t>1218300</t>
  </si>
  <si>
    <t>-Ü³Ë³·Í³Ñ»ï³½áï³Ï³Ý Í³Ëë»ñ</t>
  </si>
  <si>
    <t>513400</t>
  </si>
  <si>
    <t>1220000</t>
  </si>
  <si>
    <t>2.ä²Þ²ðÜºð</t>
  </si>
  <si>
    <t>1221000</t>
  </si>
  <si>
    <t xml:space="preserve"> -è³½Ù³í³ñ³Ï³Ý å³ß³ñÝ»ñ</t>
  </si>
  <si>
    <t>521100</t>
  </si>
  <si>
    <t>1222000</t>
  </si>
  <si>
    <t xml:space="preserve"> -ÜÛáõÃ»ñ ¨ å³ñ³·³Ý»ñ</t>
  </si>
  <si>
    <t>522100</t>
  </si>
  <si>
    <t>1223000</t>
  </si>
  <si>
    <t xml:space="preserve"> -ì»ñ³í³×³éùÇ Ñ³Ù³ñ Ý³Ë³ï»ëí³Í ³åñ³ÝùÝ»ñ</t>
  </si>
  <si>
    <t>523100</t>
  </si>
  <si>
    <t>1224000</t>
  </si>
  <si>
    <t xml:space="preserve"> -êå³éÙ³Ý Ýå³ï³Ïáí å³ÑíáÕ å³ß³ñÝ»ñ</t>
  </si>
  <si>
    <t>524100</t>
  </si>
  <si>
    <t>1230000</t>
  </si>
  <si>
    <t>3.´²ðÒð²ðÄºø ²ÎîÆìÜºð</t>
  </si>
  <si>
    <t>1231000</t>
  </si>
  <si>
    <t xml:space="preserve"> -´³ñÓñ³ñÅ»ù ³ÏïÇíÝ»ñ</t>
  </si>
  <si>
    <t>531100</t>
  </si>
  <si>
    <t>1240000</t>
  </si>
  <si>
    <t>4.â²ðî²¸ðì²Ì ԱԿՏԻՎՆԵՐ</t>
  </si>
  <si>
    <t>1241000</t>
  </si>
  <si>
    <t xml:space="preserve"> -ÐáÕ</t>
  </si>
  <si>
    <t>541100</t>
  </si>
  <si>
    <t>1242000</t>
  </si>
  <si>
    <t xml:space="preserve"> -ÀÝ¹»ñù³ÛÇÝ ³ÏïÇíÝ»ñ</t>
  </si>
  <si>
    <t>542100</t>
  </si>
  <si>
    <t>1243000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</si>
  <si>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</si>
  <si>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</si>
  <si>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</si>
  <si>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</si>
  <si>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>Ոչ ֆինանսական ակտիվների իրացումից մուտքեր</t>
  </si>
  <si>
    <t>ԸՆԴԱՄԵՆԸ ԾԱԽՍԵՐ (տող 1100000+տող 4000000)</t>
  </si>
  <si>
    <t>Ֆինանսական ակտիվների ձեռքբերման գծով ծախսեր</t>
  </si>
  <si>
    <r>
      <t xml:space="preserve">                       ՀԻՄՆԱՐԿԻ ՂԵԿԱՎԱՐ՝                                _____________</t>
    </r>
    <r>
      <rPr>
        <b/>
        <u/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>_                                       _</t>
    </r>
    <r>
      <rPr>
        <b/>
        <u/>
        <sz val="11"/>
        <rFont val="GHEA Grapalat"/>
        <family val="3"/>
      </rPr>
      <t>Ա. Գրիգորյան</t>
    </r>
  </si>
  <si>
    <t xml:space="preserve">                                                        (ստորագրություն)                                                  (Ա.Հ.Ա.)</t>
  </si>
  <si>
    <t>Կ.Տ.</t>
  </si>
  <si>
    <t>ՖԻՆԱՆՍԱԿԱՆ  ԾԱՌԱՅՈՒԹՅԱՆ  ՊԵՏ                _____________________                                   Է.Ռևազյան</t>
  </si>
  <si>
    <t>(ԳԼԽԱՎՈՐ ՀԱՇՎԱՊԱՀ)                                           (ստորագրություն)                                             (Ա.Հ.Ա.)</t>
  </si>
  <si>
    <t>ԼՐԱՑՄԱՆ ՊԱՀԱՆՋՆԵՐ</t>
  </si>
  <si>
    <t>Օրինակելի ձև Հ-2 -ի</t>
  </si>
  <si>
    <t>Օրինակելի ձև Հ-2-ը լրացվում է հետևյալ կերպ.</t>
  </si>
  <si>
    <t xml:space="preserve">1. Աղուսյակի «Գ» սյունակում լրացվող տողի համարը պետք է կազմված լինի նույն աղյուսակի «Բ» սյունակում նշվող բյուջետային ծախսերի </t>
  </si>
  <si>
    <t xml:space="preserve">տնտեսագիտական դասակարգման տարրին համապատասխանող՝ Հայաստանի Հանրապետության ֆինանսների և էկոնոմիկայի նախարարի </t>
  </si>
  <si>
    <t xml:space="preserve">2007 թվականի հունվար 9-ի N 5-Ն հրամանով հաստատված N 5, N 6, N 7 և N 9 հավելվածների ծախսերի անվանումներով և դրանց թվային </t>
  </si>
  <si>
    <t xml:space="preserve">ցուցանիշներով (մինչև սինթետիկ հաշիվ): Օրինակ` «Աշխատողների աշխատավարձեր և հավելավճարներ» տարրի առջև պետք է գրվի </t>
  </si>
  <si>
    <t xml:space="preserve">411100 թիվը՝ որտեղ առաջին 4-ը՝ դասի, երկրորդ 1-ը՝ կատեգորիայի, 1-ը՝ խումբ, 0-ն` սինթետիկ մասի համարներն են: Համանման՝ </t>
  </si>
  <si>
    <t>«Շենքերի և շինությունների կապիտալ վերանորոգում» տարրի դիմաց պետք է գրվի 511300 թիվը և այլն:</t>
  </si>
  <si>
    <t xml:space="preserve">2. Աղյուսակի «Բ» սյունակում լրացվում են բյուջետային ծախսերի դասակարգման համապատասխան տարրերի անվանումը Հայաստանի </t>
  </si>
  <si>
    <t xml:space="preserve">Հանրապետության ֆինանսների և էկոնոմիկայի նախարարի 2007 թվականի հունվար 9-ի N 5-Ն հրամանով հաստատված N5, N6, N7 և N9 </t>
  </si>
  <si>
    <t xml:space="preserve">հավելվածների համաձայն: Հաշվետվության մեջ կարող են չներառվել վերոհիշյալ դասակարգման այն տարրերը, որոնց գծով` տվյալ ծրագրի </t>
  </si>
  <si>
    <t xml:space="preserve">շրջանակներում ծախսեր չեն կատարվել: Դրա հետ մեկտեղ, աղյուսակում հանրագումարային տողերի (օրինակ՝ «Այլ մասնագիտական </t>
  </si>
  <si>
    <t xml:space="preserve">ծառայությունների ձեռքբերում», «Պայմանագրային ծառայությունների ձեռքբերում», «Սուբսիդիաներ», «Հիմնական միջոցներ» և այլն) լրացումը՝ </t>
  </si>
  <si>
    <t>այդ աղյուսակում դրանց վերաբերող լրացված տարրերի առկայության դեպքում պարտադիր է:</t>
  </si>
  <si>
    <t xml:space="preserve">3. Կոնկրետ ապրանքների (ծառայությունների, աշխատանքների) ձեռքբերման հետ կապված հարկերի (օրինակ՝ ավելացված արժեքի հարկի) </t>
  </si>
  <si>
    <t>վճարման ծախսերը հաշվետվության մեջ արտացոլվում են բյուջետային ծախսերի տնտեսագիտական դասակարգման նույն տարրերով, որոնցով</t>
  </si>
  <si>
    <t xml:space="preserve"> արտացոլվում են նաև այդ ապրանքների (ծառայությունների, աշխատանքների) ձեռքբերման ծախսերը: </t>
  </si>
  <si>
    <t>4. Աղուսյակի «Դ» սյունակում լրացվում է տվյալ տարվա Հայաստանի Հանրապետության պետական բյուջեի մասին օրենքով (համայնքների</t>
  </si>
  <si>
    <t xml:space="preserve"> դեպքում` համայնքի բյուջեով) նախատեսված տարեկան հատկացումները: </t>
  </si>
  <si>
    <t>5. Աղուսյակի «ԺԲ» սյունակում լրացվում են տարեսկզբից, աճողական կարգով, մինչև հաշվետու ամսվա վերջին օրն ընկած ժամանակահատվածի</t>
  </si>
  <si>
    <t xml:space="preserve"> ընթացքում տվյալ հիմնարկին՝ նրա կրեդիտորների կողմից ներկայացված վճարման պահանջագրերով պահանջվող հատկացումները՝ ներառյալ </t>
  </si>
  <si>
    <t xml:space="preserve">ավելացված արժեքի հարկի գումարը: Պահանջվող հատկացումները համարվում են վճարման ենթակա՝ վճարման պահանջագրերով այդ </t>
  </si>
  <si>
    <t xml:space="preserve">վճարումների իրականացման համար նախատեսված ժամկետի վերջին օրվանից սկսած: Կրեդիտորների կողմից ներկայացված վճարման </t>
  </si>
  <si>
    <t>պահանջագրերը համարվում են վավերական այն պահից, երբ տվյալ հիմնարկը ընդունում է պահանջագրին համապատասխան վճարումները</t>
  </si>
  <si>
    <t xml:space="preserve"> իրականացնելու իր պարտավորվածությունը: Հայաստանի Հանրապետության պետական բյուջեի ծախսերի տնտեսագիտական դասակարգման </t>
  </si>
  <si>
    <t xml:space="preserve">հետևյալ տարրերի գծով (պետական, տեղական ինքնակառավարման մարմինների, դրանց ենթակա հիմնարկների աշխատողների աշխատավարձ, </t>
  </si>
  <si>
    <t>պարտադիր սոցիալական ապահովության վճարներ, գործուղումներ և ծառայողական ուղևորություններ, կրթաթոշակներ, կենսաթոշակներ</t>
  </si>
  <si>
    <t xml:space="preserve">, նպաստներ) նախատեսված հատկացումները համարվում են վճարման ենթակա Հայաստանի Հանրապետության օրենսդրությամբ սահմանված </t>
  </si>
  <si>
    <t>կարգով այդ վճարումներն իրականացնելու համար նախատեսված օրվանից սկսած:</t>
  </si>
  <si>
    <t xml:space="preserve">6. Աղուսյակի «ԺԳ» սյունակում լրացվում է տարեսկզբից, աճողական կարգով, մինչև հաշվետու ամսվա վերջին օրվա դրությամբ տվյալ հիմնարկին՝ </t>
  </si>
  <si>
    <t xml:space="preserve">նրա կրեդիտորների կողմից վճարման պահանջագրերով ներկայացված, սակայն վճարման վերջին օրվանից երեսուն օրից ավելի չվճարված </t>
  </si>
  <si>
    <t>պարտավորությունները:</t>
  </si>
  <si>
    <t>7. «2300000 Ոչ ֆինանսական ակտիվների իրացումից մուտքեր» տողում ցուցանիշները լրացվում են բացասական նշանով</t>
  </si>
  <si>
    <t>ՀՀ ֆինանսների  նախար,   206007,   Ստեփանավան ք.</t>
  </si>
  <si>
    <t>Հաշվետվություն</t>
  </si>
  <si>
    <t>Համայնքի բյուջեի հավելուրդի օգտագորցծման ուղղությունների կամ պակասուրդի  (Դեֆիցիտի) ֆինանսավորման աղբյուրների</t>
  </si>
  <si>
    <t>(02/01/25 - 30/06/25թ. ժամանակահատվածի համար)</t>
  </si>
  <si>
    <t xml:space="preserve"> Տողի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</si>
  <si>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</si>
  <si>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</si>
  <si>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</si>
  <si>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</si>
  <si>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>Ընդամենը (ս.5+ս.6)</t>
  </si>
  <si>
    <t xml:space="preserve">            այդ թվում`</t>
  </si>
  <si>
    <t>Ընդամենը (ս.8+ս.9)</t>
  </si>
  <si>
    <t xml:space="preserve">                 այդ թվում`</t>
  </si>
  <si>
    <t>Ընդամենը (ս.11+ս.12)</t>
  </si>
  <si>
    <t>վարչական մաս</t>
  </si>
  <si>
    <t>ֆոնդային մաս</t>
  </si>
  <si>
    <t>ԸՆԴԱՄԵՆԸ` (տող 8100+տող 8300), (տող 7000 հակառակ նշանով)</t>
  </si>
  <si>
    <t>այդ թվում`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</si>
  <si>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</si>
  <si>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</si>
  <si>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</si>
  <si>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>X</t>
  </si>
  <si>
    <t>որից`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</si>
  <si>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</si>
  <si>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</si>
  <si>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</si>
  <si>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</si>
  <si>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</si>
  <si>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</si>
  <si>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</si>
  <si>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</si>
  <si>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</si>
  <si>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</si>
  <si>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</si>
  <si>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</si>
  <si>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</si>
  <si>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</si>
  <si>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</si>
  <si>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</si>
  <si>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</si>
  <si>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</si>
  <si>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</si>
  <si>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</si>
  <si>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</si>
  <si>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</si>
  <si>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</si>
  <si>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</si>
  <si>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</si>
  <si>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</si>
  <si>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</si>
  <si>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</si>
  <si>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</si>
  <si>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</si>
  <si>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</si>
  <si>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</si>
  <si>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</si>
  <si>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</si>
  <si>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</si>
  <si>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</si>
  <si>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</si>
  <si>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</si>
  <si>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</si>
  <si>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</si>
  <si>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</si>
  <si>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</si>
  <si>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</si>
  <si>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</si>
  <si>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</si>
  <si>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</si>
  <si>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</si>
  <si>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</si>
  <si>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</si>
  <si>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</si>
  <si>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</si>
  <si>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0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</si>
  <si>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</si>
  <si>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</si>
  <si>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</si>
  <si>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</si>
  <si>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</si>
  <si>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</si>
  <si>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</si>
  <si>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</si>
  <si>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</si>
  <si>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</si>
  <si>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</si>
  <si>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</si>
  <si>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</si>
  <si>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</si>
  <si>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</si>
  <si>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</si>
  <si>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Համայնքի բյուջեի հավելուրդի կամ պակասույթի (Դեֆիցիտի) կատարման վերաբերյալ</t>
  </si>
  <si>
    <t>Տարեկան հաստատված պլան</t>
  </si>
  <si>
    <t>Տարեկան ճշտված պլան</t>
  </si>
  <si>
    <t>Փաստացի</t>
  </si>
  <si>
    <t xml:space="preserve">             այդ թվում</t>
  </si>
  <si>
    <t>(ս.4 + ս5)</t>
  </si>
  <si>
    <t>վարչական բյուջե</t>
  </si>
  <si>
    <t>ֆոնդային բյուջե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</si>
  <si>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</si>
  <si>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</si>
  <si>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</si>
  <si>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</si>
  <si>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</si>
  <si>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</si>
  <si>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ծախսերի կատարման վերաբերյալ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</si>
  <si>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</si>
  <si>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</si>
  <si>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</si>
  <si>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</si>
  <si>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                  այդ թվում`</t>
  </si>
  <si>
    <t xml:space="preserve">              այդ թվում`</t>
  </si>
  <si>
    <t xml:space="preserve">                  այդ թվում`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</si>
  <si>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</si>
  <si>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</si>
  <si>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</si>
  <si>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</si>
  <si>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</si>
  <si>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</si>
  <si>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</si>
  <si>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</si>
  <si>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</si>
  <si>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</si>
  <si>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</si>
  <si>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</si>
  <si>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</si>
  <si>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</si>
  <si>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</si>
  <si>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</si>
  <si>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</si>
  <si>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</si>
  <si>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</si>
  <si>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</si>
  <si>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</si>
  <si>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</si>
  <si>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</si>
  <si>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</si>
  <si>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</si>
  <si>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</si>
  <si>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</si>
  <si>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</si>
  <si>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</si>
  <si>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</si>
  <si>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</si>
  <si>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</si>
  <si>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</si>
  <si>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</si>
  <si>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</si>
  <si>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</si>
  <si>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</si>
  <si>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</si>
  <si>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</si>
  <si>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</si>
  <si>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</si>
  <si>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</si>
  <si>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</si>
  <si>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</si>
  <si>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</si>
  <si>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</si>
  <si>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</si>
  <si>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</si>
  <si>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</si>
  <si>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</si>
  <si>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</si>
  <si>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</si>
  <si>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</si>
  <si>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</si>
  <si>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</si>
  <si>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</si>
  <si>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</si>
  <si>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</si>
  <si>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</si>
  <si>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</si>
  <si>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</si>
  <si>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</si>
  <si>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</si>
  <si>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</si>
  <si>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</si>
  <si>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</si>
  <si>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</si>
  <si>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</si>
  <si>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</si>
  <si>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</si>
  <si>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</si>
  <si>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</si>
  <si>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</si>
  <si>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</si>
  <si>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</si>
  <si>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</si>
  <si>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</si>
  <si>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</si>
  <si>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</si>
  <si>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</si>
  <si>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</si>
  <si>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</si>
  <si>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</si>
  <si>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</si>
  <si>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</si>
  <si>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</si>
  <si>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</si>
  <si>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</si>
  <si>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</si>
  <si>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</si>
  <si>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</si>
  <si>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</si>
  <si>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</si>
  <si>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</si>
  <si>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</si>
  <si>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</si>
  <si>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</si>
  <si>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</si>
  <si>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</si>
  <si>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</si>
  <si>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</si>
  <si>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</si>
  <si>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</si>
  <si>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</si>
  <si>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</si>
  <si>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</si>
  <si>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</si>
  <si>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</si>
  <si>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</si>
  <si>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</si>
  <si>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</si>
  <si>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</si>
  <si>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</si>
  <si>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</si>
  <si>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</si>
  <si>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</si>
  <si>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</si>
  <si>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</si>
  <si>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</si>
  <si>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</si>
  <si>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</si>
  <si>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</si>
  <si>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</si>
  <si>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</si>
  <si>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</si>
  <si>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</si>
  <si>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</si>
  <si>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</si>
  <si>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</si>
  <si>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</si>
  <si>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</si>
  <si>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</si>
  <si>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</si>
  <si>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</si>
  <si>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</si>
  <si>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</si>
  <si>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</si>
  <si>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</si>
  <si>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</si>
  <si>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</si>
  <si>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</si>
  <si>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</si>
  <si>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</si>
  <si>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</si>
  <si>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</si>
  <si>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</si>
  <si>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</si>
  <si>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</si>
  <si>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</si>
  <si>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</si>
  <si>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</si>
  <si>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</si>
  <si>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</si>
  <si>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</si>
  <si>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</si>
  <si>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</si>
  <si>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</si>
  <si>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</si>
  <si>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</si>
  <si>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</si>
  <si>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</si>
  <si>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</si>
  <si>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</si>
  <si>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</si>
  <si>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</si>
  <si>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</si>
  <si>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</si>
  <si>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</si>
  <si>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</si>
  <si>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</si>
  <si>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</si>
  <si>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</si>
  <si>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</si>
  <si>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</si>
  <si>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</si>
  <si>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</si>
  <si>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</si>
  <si>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</si>
  <si>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</si>
  <si>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</si>
  <si>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</si>
  <si>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</si>
  <si>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</si>
  <si>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</si>
  <si>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</si>
  <si>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</si>
  <si>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</si>
  <si>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</si>
  <si>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</si>
  <si>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</si>
  <si>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</si>
  <si>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</si>
  <si>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</si>
  <si>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</si>
  <si>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</si>
  <si>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</si>
  <si>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</si>
  <si>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</si>
  <si>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</si>
  <si>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</si>
  <si>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</si>
  <si>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</si>
  <si>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</si>
  <si>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</si>
  <si>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</si>
  <si>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</si>
  <si>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</si>
  <si>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</si>
  <si>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</si>
  <si>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</si>
  <si>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</si>
  <si>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</si>
  <si>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</si>
  <si>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</si>
  <si>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</si>
  <si>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</si>
  <si>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</si>
  <si>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</si>
  <si>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</si>
  <si>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</si>
  <si>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</si>
  <si>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</si>
  <si>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</si>
  <si>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</si>
  <si>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</si>
  <si>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</si>
  <si>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</si>
  <si>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</si>
  <si>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</si>
  <si>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</si>
  <si>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</si>
  <si>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</si>
  <si>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</si>
  <si>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</si>
  <si>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</si>
  <si>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</si>
  <si>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</si>
  <si>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</si>
  <si>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</si>
  <si>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</si>
  <si>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</si>
  <si>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</si>
  <si>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</si>
  <si>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</si>
  <si>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</si>
  <si>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</si>
  <si>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</si>
  <si>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</si>
  <si>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</si>
  <si>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</si>
  <si>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</si>
  <si>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</si>
  <si>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</si>
  <si>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</si>
  <si>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</si>
  <si>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</si>
  <si>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</si>
  <si>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</si>
  <si>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</si>
  <si>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</si>
  <si>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</si>
  <si>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</si>
  <si>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</si>
  <si>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</si>
  <si>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</si>
  <si>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</si>
  <si>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</si>
  <si>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</si>
  <si>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</si>
  <si>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</si>
  <si>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</si>
  <si>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</si>
  <si>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</si>
  <si>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</si>
  <si>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</si>
  <si>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</si>
  <si>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</si>
  <si>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</si>
  <si>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</si>
  <si>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</si>
  <si>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</si>
  <si>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</si>
  <si>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</si>
  <si>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</si>
  <si>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</si>
  <si>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</si>
  <si>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</si>
  <si>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</si>
  <si>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</si>
  <si>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</si>
  <si>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</si>
  <si>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</si>
  <si>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</si>
  <si>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</si>
  <si>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</si>
  <si>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</si>
  <si>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</si>
  <si>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</si>
  <si>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</si>
  <si>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</si>
  <si>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</si>
  <si>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</si>
  <si>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</si>
  <si>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</si>
  <si>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</si>
  <si>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</si>
  <si>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</si>
  <si>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</si>
  <si>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</si>
  <si>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</si>
  <si>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</si>
  <si>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</si>
  <si>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</si>
  <si>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</si>
  <si>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</si>
  <si>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</si>
  <si>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</si>
  <si>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</si>
  <si>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</si>
  <si>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</si>
  <si>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</si>
  <si>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</si>
  <si>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</si>
  <si>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</si>
  <si>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</si>
  <si>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</si>
  <si>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</si>
  <si>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</si>
  <si>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</si>
  <si>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</si>
  <si>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</si>
  <si>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</si>
  <si>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</si>
  <si>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</si>
  <si>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</si>
  <si>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</si>
  <si>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</si>
  <si>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</si>
  <si>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</si>
  <si>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</si>
  <si>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</si>
  <si>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</si>
  <si>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</si>
  <si>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</si>
  <si>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</si>
  <si>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</si>
  <si>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</si>
  <si>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</si>
  <si>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</si>
  <si>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</si>
  <si>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</si>
  <si>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</si>
  <si>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</si>
  <si>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</si>
  <si>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</si>
  <si>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</si>
  <si>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</si>
  <si>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</si>
  <si>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</si>
  <si>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</si>
  <si>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</si>
  <si>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</si>
  <si>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</si>
  <si>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</si>
  <si>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</si>
  <si>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</si>
  <si>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</si>
  <si>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</si>
  <si>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</si>
  <si>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</si>
  <si>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</si>
  <si>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</si>
  <si>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</si>
  <si>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</si>
  <si>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</si>
  <si>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</si>
  <si>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</si>
  <si>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</si>
  <si>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</si>
  <si>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</si>
  <si>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</si>
  <si>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</si>
  <si>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</si>
  <si>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</si>
  <si>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</si>
  <si>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</si>
  <si>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</si>
  <si>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</si>
  <si>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</si>
  <si>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</si>
  <si>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</si>
  <si>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</si>
  <si>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</si>
  <si>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</si>
  <si>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</si>
  <si>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</si>
  <si>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</si>
  <si>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</si>
  <si>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</si>
  <si>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</si>
  <si>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</si>
  <si>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</si>
  <si>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</si>
  <si>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</si>
  <si>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</si>
  <si>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</si>
  <si>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</si>
  <si>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</si>
  <si>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</si>
  <si>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</si>
  <si>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</si>
  <si>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</si>
  <si>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</si>
  <si>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</si>
  <si>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</si>
  <si>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</si>
  <si>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</si>
  <si>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</si>
  <si>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</si>
  <si>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</si>
  <si>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</si>
  <si>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</si>
  <si>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</si>
  <si>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</si>
  <si>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</si>
  <si>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</si>
  <si>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</si>
  <si>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</si>
  <si>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</si>
  <si>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</si>
  <si>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</si>
  <si>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</si>
  <si>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</si>
  <si>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</si>
  <si>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</si>
  <si>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</si>
  <si>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</si>
  <si>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</si>
  <si>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</si>
  <si>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</si>
  <si>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</si>
  <si>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</si>
  <si>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</si>
  <si>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</si>
  <si>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</si>
  <si>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</si>
  <si>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</si>
  <si>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</si>
  <si>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</si>
  <si>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</si>
  <si>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</si>
  <si>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</si>
  <si>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</si>
  <si>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</si>
  <si>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</si>
  <si>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</si>
  <si>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</si>
  <si>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</si>
  <si>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</si>
  <si>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</si>
  <si>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</si>
  <si>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</si>
  <si>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</si>
  <si>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</si>
  <si>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</si>
  <si>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</si>
  <si>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</si>
  <si>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Համայնքի բյուջեի եկամուտների կատարման վերաբերյալ</t>
  </si>
  <si>
    <t>Հոդվածի համար</t>
  </si>
  <si>
    <t>Եկամտատեսակները</t>
  </si>
  <si>
    <t>(u.5+u.6)</t>
  </si>
  <si>
    <t>Ֆոնդային մաս</t>
  </si>
  <si>
    <t>(u.8+u.9)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</si>
  <si>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</si>
  <si>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</si>
  <si>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</si>
  <si>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</si>
  <si>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</si>
  <si>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</si>
  <si>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</si>
  <si>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</si>
  <si>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</si>
  <si>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</si>
  <si>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</si>
  <si>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</si>
  <si>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</si>
  <si>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</si>
  <si>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</si>
  <si>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</si>
  <si>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</si>
  <si>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</si>
  <si>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</si>
  <si>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</si>
  <si>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</si>
  <si>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</si>
  <si>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</si>
  <si>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</si>
  <si>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</si>
  <si>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</si>
  <si>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</si>
  <si>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</si>
  <si>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</si>
  <si>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</si>
  <si>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</si>
  <si>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</si>
  <si>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</si>
  <si>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</si>
  <si>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</si>
  <si>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</si>
  <si>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</si>
  <si>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</si>
  <si>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</si>
  <si>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</si>
  <si>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</si>
  <si>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</si>
  <si>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</si>
  <si>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</si>
  <si>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</si>
  <si>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</si>
  <si>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</si>
  <si>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</si>
  <si>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</si>
  <si>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</si>
  <si>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</si>
  <si>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</si>
  <si>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</si>
  <si>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</si>
  <si>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</si>
  <si>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</si>
  <si>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</si>
  <si>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</si>
  <si>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</si>
  <si>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</si>
  <si>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</si>
  <si>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</si>
  <si>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</si>
  <si>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</si>
  <si>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</si>
  <si>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</si>
  <si>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</si>
  <si>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</si>
  <si>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</si>
  <si>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</si>
  <si>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</si>
  <si>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</si>
  <si>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</si>
  <si>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</si>
  <si>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</si>
  <si>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</si>
  <si>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</si>
  <si>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</si>
  <si>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</si>
  <si>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</si>
  <si>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</si>
  <si>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</si>
  <si>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</si>
  <si>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</si>
  <si>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</si>
  <si>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</si>
  <si>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</si>
  <si>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</si>
  <si>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</si>
  <si>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</si>
  <si>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</si>
  <si>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</si>
  <si>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</si>
  <si>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</si>
  <si>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</si>
  <si>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</si>
  <si>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</si>
  <si>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</si>
  <si>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</si>
  <si>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</si>
  <si>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</si>
  <si>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</si>
  <si>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</si>
  <si>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</si>
  <si>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</si>
  <si>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</si>
  <si>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</si>
  <si>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</si>
  <si>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</si>
  <si>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</si>
  <si>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</si>
  <si>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</si>
  <si>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</si>
  <si>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</si>
  <si>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</si>
  <si>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</si>
  <si>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</si>
  <si>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</si>
  <si>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</si>
  <si>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</si>
  <si>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</si>
  <si>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</si>
  <si>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</si>
  <si>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</si>
  <si>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</si>
  <si>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</si>
  <si>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</si>
  <si>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</si>
  <si>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</si>
  <si>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</si>
  <si>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</si>
  <si>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</si>
  <si>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Օրինակելի ձև Հ-8</t>
  </si>
  <si>
    <t>ՀԱՄԱՅՆՔԻ ԲՅՈՒՋԵԻ ԿԱՏԱՐՄԱՆ ՎԵՐԱԲԵՐՅԱԼ</t>
  </si>
  <si>
    <r>
      <t xml:space="preserve">1. Համայնքի անվանումը  </t>
    </r>
    <r>
      <rPr>
        <b/>
        <u/>
        <sz val="14"/>
        <rFont val="GHEA Grapalat"/>
        <family val="3"/>
      </rPr>
      <t>Ստեփանավան</t>
    </r>
  </si>
  <si>
    <r>
      <t xml:space="preserve">2. Փոստային հասցեն </t>
    </r>
    <r>
      <rPr>
        <b/>
        <u/>
        <sz val="14"/>
        <rFont val="GHEA Grapalat"/>
        <family val="3"/>
      </rPr>
      <t>ք. Ստեփանավան, Ս. Սարգսյան 1</t>
    </r>
  </si>
  <si>
    <t>3. Համայնքի տեղաբաշխման մարզը և համայնքի կոդը ըստ բյուջետային ծախսերի</t>
  </si>
  <si>
    <r>
      <t xml:space="preserve">տարածքային դասակարգման   </t>
    </r>
    <r>
      <rPr>
        <b/>
        <u/>
        <sz val="14"/>
        <rFont val="GHEA Grapalat"/>
        <family val="3"/>
      </rPr>
      <t>206007</t>
    </r>
  </si>
  <si>
    <r>
      <t xml:space="preserve">4. Չափի միավորը՝ </t>
    </r>
    <r>
      <rPr>
        <b/>
        <u/>
        <sz val="14"/>
        <color indexed="12"/>
        <rFont val="GHEA Grapalat"/>
        <family val="3"/>
      </rPr>
      <t>հազար դրամ</t>
    </r>
  </si>
  <si>
    <t>Կ. Տ.</t>
  </si>
  <si>
    <t>ՀԱՄԱՅՆՔԻ ՂԵԿԱՎԱՐ՝  Ա.Գրիգորյան _______________</t>
  </si>
  <si>
    <r>
      <t xml:space="preserve">                (Ա. Ա. Հ.)</t>
    </r>
    <r>
      <rPr>
        <b/>
        <sz val="14"/>
        <rFont val="GHEA Grapalat"/>
        <family val="3"/>
      </rPr>
      <t xml:space="preserve">            </t>
    </r>
  </si>
  <si>
    <t>(ստորագրություն)</t>
  </si>
  <si>
    <t>(01.01.2025թ. -30.06.2025թ. ժամանակահատվածի համար)</t>
  </si>
  <si>
    <t>«0 4 » « հուլիսի » 2025 թ.</t>
  </si>
  <si>
    <t>01.01.2025թ. - 30.06.2025թ. ժամանակահատվածի համար</t>
  </si>
  <si>
    <r>
      <t>_30_ _</t>
    </r>
    <r>
      <rPr>
        <u/>
        <sz val="8"/>
        <rFont val="Arial LatArm"/>
        <family val="2"/>
      </rPr>
      <t>_հունիսի</t>
    </r>
    <r>
      <rPr>
        <sz val="8"/>
        <rFont val="Arial LatArm"/>
        <family val="2"/>
      </rPr>
      <t>__   2025 թ.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</si>
</sst>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5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Arial LatArm"/>
      <family val="2"/>
    </font>
    <font>
      <u/>
      <sz val="8"/>
      <name val="Arial LatArm"/>
      <family val="2"/>
    </font>
    <font>
      <sz val="8"/>
      <color indexed="8"/>
      <name val="Arial LatArm"/>
      <family val="2"/>
    </font>
    <font>
      <i/>
      <sz val="8"/>
      <name val="Arial LatArm"/>
      <family val="2"/>
    </font>
    <font>
      <i/>
      <sz val="8"/>
      <color indexed="8"/>
      <name val="Arial LatArm"/>
      <family val="2"/>
    </font>
    <font>
      <sz val="10"/>
      <name val="Arial"/>
      <charset val="204"/>
    </font>
    <font>
      <b/>
      <sz val="11"/>
      <name val="GHEA Grapalat"/>
      <family val="3"/>
    </font>
    <font>
      <b/>
      <u/>
      <sz val="11"/>
      <name val="GHEA Grapalat"/>
      <family val="3"/>
    </font>
    <font>
      <sz val="9"/>
      <name val="Arial Armenian"/>
      <family val="2"/>
    </font>
    <font>
      <sz val="7"/>
      <color indexed="10"/>
      <name val="Sylfaen"/>
      <family val="1"/>
    </font>
    <font>
      <b/>
      <u/>
      <sz val="9"/>
      <name val="Times Armenian"/>
      <family val="1"/>
    </font>
    <font>
      <b/>
      <u/>
      <sz val="9"/>
      <name val="Arial Armenian"/>
      <family val="2"/>
    </font>
    <font>
      <sz val="11"/>
      <color indexed="8"/>
      <name val="Calibri"/>
      <family val="2"/>
      <charset val="204"/>
    </font>
    <font>
      <sz val="10"/>
      <name val="Arial LatArm"/>
      <family val="2"/>
    </font>
    <font>
      <b/>
      <sz val="14"/>
      <name val="Arial LatArm"/>
      <family val="2"/>
    </font>
    <font>
      <b/>
      <sz val="14"/>
      <color indexed="42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u/>
      <sz val="14"/>
      <name val="GHEA Grapalat"/>
      <family val="3"/>
    </font>
    <font>
      <b/>
      <sz val="14"/>
      <color indexed="10"/>
      <name val="GHEA Grapalat"/>
      <family val="3"/>
    </font>
    <font>
      <b/>
      <u/>
      <sz val="14"/>
      <color indexed="12"/>
      <name val="GHEA Grapalat"/>
      <family val="3"/>
    </font>
    <font>
      <b/>
      <sz val="7.5"/>
      <name val="GHEA Grapalat"/>
      <family val="3"/>
    </font>
    <font>
      <b/>
      <sz val="14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14" fillId="0" borderId="36" applyNumberFormat="0" applyFont="0" applyFill="0" applyAlignment="0" applyProtection="0"/>
    <xf numFmtId="0" fontId="15" fillId="0" borderId="14" applyNumberFormat="0" applyFill="0" applyProtection="0">
      <alignment horizontal="center" vertical="center"/>
    </xf>
    <xf numFmtId="4" fontId="2" fillId="0" borderId="37" applyFill="0" applyProtection="0">
      <alignment horizontal="center" vertical="center"/>
    </xf>
    <xf numFmtId="0" fontId="16" fillId="0" borderId="36" applyNumberFormat="0" applyFill="0" applyProtection="0">
      <alignment horizontal="center" vertical="center"/>
    </xf>
    <xf numFmtId="0" fontId="16" fillId="0" borderId="36" applyNumberFormat="0" applyFill="0" applyProtection="0">
      <alignment horizontal="center"/>
    </xf>
    <xf numFmtId="0" fontId="15" fillId="0" borderId="14" applyNumberFormat="0" applyFill="0" applyProtection="0">
      <alignment horizontal="left" vertical="center" wrapText="1"/>
    </xf>
    <xf numFmtId="0" fontId="15" fillId="0" borderId="37" applyNumberFormat="0" applyFill="0" applyProtection="0">
      <alignment horizontal="left" vertical="center" wrapText="1"/>
    </xf>
    <xf numFmtId="4" fontId="2" fillId="0" borderId="37" applyFill="0" applyProtection="0">
      <alignment horizontal="right" vertical="center"/>
    </xf>
    <xf numFmtId="0" fontId="2" fillId="0" borderId="14" applyNumberFormat="0" applyFill="0" applyProtection="0">
      <alignment horizontal="right" vertical="center"/>
    </xf>
    <xf numFmtId="4" fontId="15" fillId="0" borderId="14" applyFill="0" applyProtection="0">
      <alignment horizontal="right" vertical="center"/>
    </xf>
    <xf numFmtId="0" fontId="14" fillId="0" borderId="0"/>
  </cellStyleXfs>
  <cellXfs count="198">
    <xf numFmtId="0" fontId="0" fillId="0" borderId="0" xfId="0"/>
    <xf numFmtId="0" fontId="2" fillId="0" borderId="0" xfId="1" applyFont="1" applyFill="1"/>
    <xf numFmtId="49" fontId="2" fillId="0" borderId="1" xfId="1" applyNumberFormat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0" xfId="1" applyFont="1" applyFill="1" applyBorder="1"/>
    <xf numFmtId="0" fontId="2" fillId="0" borderId="2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wrapText="1"/>
    </xf>
    <xf numFmtId="0" fontId="2" fillId="0" borderId="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0" fontId="2" fillId="0" borderId="12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2" fillId="0" borderId="14" xfId="1" applyFont="1" applyFill="1" applyBorder="1" applyAlignment="1">
      <alignment horizontal="center" wrapText="1"/>
    </xf>
    <xf numFmtId="0" fontId="2" fillId="2" borderId="15" xfId="1" applyFont="1" applyFill="1" applyBorder="1" applyAlignment="1">
      <alignment horizontal="right" vertical="center"/>
    </xf>
    <xf numFmtId="0" fontId="2" fillId="2" borderId="15" xfId="1" applyFont="1" applyFill="1" applyBorder="1" applyAlignment="1">
      <alignment horizontal="left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right" vertical="center"/>
    </xf>
    <xf numFmtId="0" fontId="2" fillId="2" borderId="18" xfId="1" applyFont="1" applyFill="1" applyBorder="1" applyAlignment="1">
      <alignment horizontal="center" wrapText="1"/>
    </xf>
    <xf numFmtId="49" fontId="2" fillId="2" borderId="19" xfId="1" applyNumberFormat="1" applyFont="1" applyFill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left" vertical="center" wrapText="1"/>
    </xf>
    <xf numFmtId="49" fontId="2" fillId="2" borderId="23" xfId="1" applyNumberFormat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right" vertical="center"/>
    </xf>
    <xf numFmtId="49" fontId="2" fillId="0" borderId="22" xfId="1" applyNumberFormat="1" applyFont="1" applyFill="1" applyBorder="1" applyAlignment="1">
      <alignment vertical="top" wrapText="1"/>
    </xf>
    <xf numFmtId="49" fontId="4" fillId="0" borderId="2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vertical="top" wrapText="1"/>
    </xf>
    <xf numFmtId="49" fontId="4" fillId="0" borderId="25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49" fontId="2" fillId="0" borderId="26" xfId="1" applyNumberFormat="1" applyFont="1" applyFill="1" applyBorder="1" applyAlignment="1">
      <alignment vertical="top" wrapText="1"/>
    </xf>
    <xf numFmtId="49" fontId="4" fillId="0" borderId="27" xfId="1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right" vertical="center"/>
    </xf>
    <xf numFmtId="49" fontId="2" fillId="0" borderId="28" xfId="1" applyNumberFormat="1" applyFont="1" applyFill="1" applyBorder="1" applyAlignment="1">
      <alignment vertical="top" wrapText="1"/>
    </xf>
    <xf numFmtId="165" fontId="2" fillId="2" borderId="1" xfId="1" applyNumberFormat="1" applyFont="1" applyFill="1" applyBorder="1" applyAlignment="1">
      <alignment horizontal="center"/>
    </xf>
    <xf numFmtId="49" fontId="5" fillId="0" borderId="22" xfId="1" applyNumberFormat="1" applyFont="1" applyFill="1" applyBorder="1" applyAlignment="1">
      <alignment vertical="top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top" wrapText="1"/>
    </xf>
    <xf numFmtId="0" fontId="2" fillId="2" borderId="26" xfId="1" applyFont="1" applyFill="1" applyBorder="1" applyAlignment="1">
      <alignment horizontal="right"/>
    </xf>
    <xf numFmtId="49" fontId="5" fillId="0" borderId="23" xfId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5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vertical="center" wrapText="1"/>
    </xf>
    <xf numFmtId="49" fontId="4" fillId="0" borderId="26" xfId="1" applyNumberFormat="1" applyFont="1" applyFill="1" applyBorder="1" applyAlignment="1">
      <alignment vertical="top" wrapText="1"/>
    </xf>
    <xf numFmtId="0" fontId="2" fillId="2" borderId="22" xfId="1" applyFont="1" applyFill="1" applyBorder="1" applyAlignment="1">
      <alignment horizontal="right"/>
    </xf>
    <xf numFmtId="49" fontId="6" fillId="0" borderId="23" xfId="1" applyNumberFormat="1" applyFont="1" applyFill="1" applyBorder="1" applyAlignment="1">
      <alignment vertical="top" wrapText="1"/>
    </xf>
    <xf numFmtId="49" fontId="4" fillId="0" borderId="22" xfId="1" applyNumberFormat="1" applyFont="1" applyFill="1" applyBorder="1" applyAlignment="1">
      <alignment vertical="top" wrapText="1"/>
    </xf>
    <xf numFmtId="49" fontId="4" fillId="0" borderId="29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Fill="1" applyBorder="1" applyAlignment="1">
      <alignment vertical="top" wrapText="1"/>
    </xf>
    <xf numFmtId="49" fontId="2" fillId="2" borderId="25" xfId="1" applyNumberFormat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horizontal="right" vertical="top" wrapText="1"/>
    </xf>
    <xf numFmtId="0" fontId="5" fillId="0" borderId="30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right" vertical="top" wrapText="1"/>
    </xf>
    <xf numFmtId="0" fontId="6" fillId="0" borderId="31" xfId="1" applyFont="1" applyFill="1" applyBorder="1" applyAlignment="1">
      <alignment horizontal="left" vertical="top" wrapText="1"/>
    </xf>
    <xf numFmtId="0" fontId="4" fillId="0" borderId="31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center" vertical="top" wrapText="1"/>
    </xf>
    <xf numFmtId="0" fontId="5" fillId="0" borderId="31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 wrapText="1"/>
    </xf>
    <xf numFmtId="0" fontId="2" fillId="0" borderId="26" xfId="1" applyFont="1" applyFill="1" applyBorder="1" applyAlignment="1">
      <alignment horizontal="right" vertical="top" wrapText="1"/>
    </xf>
    <xf numFmtId="0" fontId="2" fillId="0" borderId="32" xfId="1" applyFont="1" applyFill="1" applyBorder="1" applyAlignment="1">
      <alignment horizontal="left" vertical="top" wrapText="1"/>
    </xf>
    <xf numFmtId="0" fontId="2" fillId="0" borderId="27" xfId="1" applyFont="1" applyFill="1" applyBorder="1" applyAlignment="1">
      <alignment horizontal="center" vertical="top" wrapText="1"/>
    </xf>
    <xf numFmtId="0" fontId="2" fillId="0" borderId="31" xfId="1" applyFont="1" applyFill="1" applyBorder="1" applyAlignment="1">
      <alignment vertical="top" wrapText="1"/>
    </xf>
    <xf numFmtId="0" fontId="5" fillId="0" borderId="3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center" vertical="top"/>
    </xf>
    <xf numFmtId="165" fontId="2" fillId="2" borderId="1" xfId="1" applyNumberFormat="1" applyFont="1" applyFill="1" applyBorder="1" applyAlignment="1">
      <alignment horizontal="center" vertical="top"/>
    </xf>
    <xf numFmtId="0" fontId="2" fillId="2" borderId="26" xfId="1" applyFont="1" applyFill="1" applyBorder="1" applyAlignment="1">
      <alignment horizontal="right" vertical="top"/>
    </xf>
    <xf numFmtId="0" fontId="2" fillId="2" borderId="22" xfId="1" applyFont="1" applyFill="1" applyBorder="1" applyAlignment="1">
      <alignment horizontal="right" vertical="top"/>
    </xf>
    <xf numFmtId="49" fontId="5" fillId="0" borderId="25" xfId="1" applyNumberFormat="1" applyFont="1" applyFill="1" applyBorder="1" applyAlignment="1">
      <alignment vertical="top" wrapText="1"/>
    </xf>
    <xf numFmtId="49" fontId="4" fillId="0" borderId="33" xfId="1" applyNumberFormat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49" fontId="4" fillId="0" borderId="25" xfId="1" applyNumberFormat="1" applyFont="1" applyFill="1" applyBorder="1" applyAlignment="1">
      <alignment vertical="top" wrapText="1"/>
    </xf>
    <xf numFmtId="0" fontId="2" fillId="2" borderId="20" xfId="1" applyFont="1" applyFill="1" applyBorder="1" applyAlignment="1">
      <alignment horizontal="right" vertical="top"/>
    </xf>
    <xf numFmtId="0" fontId="2" fillId="3" borderId="1" xfId="1" applyFont="1" applyFill="1" applyBorder="1" applyAlignment="1">
      <alignment horizontal="right" vertical="top" wrapText="1"/>
    </xf>
    <xf numFmtId="0" fontId="2" fillId="3" borderId="23" xfId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3" borderId="34" xfId="1" applyFont="1" applyFill="1" applyBorder="1" applyAlignment="1">
      <alignment horizontal="right" vertical="center"/>
    </xf>
    <xf numFmtId="0" fontId="2" fillId="3" borderId="22" xfId="1" applyFont="1" applyFill="1" applyBorder="1" applyAlignment="1">
      <alignment horizontal="center" wrapText="1"/>
    </xf>
    <xf numFmtId="49" fontId="4" fillId="3" borderId="23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/>
    </xf>
    <xf numFmtId="0" fontId="2" fillId="3" borderId="30" xfId="1" applyFont="1" applyFill="1" applyBorder="1" applyAlignment="1">
      <alignment horizontal="right" vertical="center"/>
    </xf>
    <xf numFmtId="0" fontId="2" fillId="3" borderId="23" xfId="1" applyFont="1" applyFill="1" applyBorder="1" applyAlignment="1">
      <alignment horizontal="center" wrapText="1"/>
    </xf>
    <xf numFmtId="0" fontId="2" fillId="2" borderId="29" xfId="1" applyFont="1" applyFill="1" applyBorder="1" applyAlignment="1">
      <alignment horizontal="left" vertical="center" wrapText="1"/>
    </xf>
    <xf numFmtId="164" fontId="2" fillId="2" borderId="35" xfId="1" applyNumberFormat="1" applyFont="1" applyFill="1" applyBorder="1" applyAlignment="1">
      <alignment horizontal="center" vertical="top"/>
    </xf>
    <xf numFmtId="165" fontId="2" fillId="2" borderId="35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wrapText="1"/>
    </xf>
    <xf numFmtId="49" fontId="4" fillId="0" borderId="23" xfId="1" applyNumberFormat="1" applyFont="1" applyFill="1" applyBorder="1" applyAlignment="1">
      <alignment vertical="top" wrapText="1"/>
    </xf>
    <xf numFmtId="164" fontId="2" fillId="2" borderId="22" xfId="1" applyNumberFormat="1" applyFont="1" applyFill="1" applyBorder="1" applyAlignment="1">
      <alignment horizontal="center" vertical="top"/>
    </xf>
    <xf numFmtId="165" fontId="2" fillId="2" borderId="22" xfId="1" applyNumberFormat="1" applyFont="1" applyFill="1" applyBorder="1" applyAlignment="1">
      <alignment horizontal="center" vertical="top"/>
    </xf>
    <xf numFmtId="49" fontId="4" fillId="0" borderId="25" xfId="1" applyNumberFormat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right" vertical="top" wrapText="1"/>
    </xf>
    <xf numFmtId="49" fontId="4" fillId="0" borderId="20" xfId="1" applyNumberFormat="1" applyFont="1" applyFill="1" applyBorder="1" applyAlignment="1">
      <alignment horizontal="right" vertical="top" wrapText="1"/>
    </xf>
    <xf numFmtId="49" fontId="4" fillId="0" borderId="20" xfId="1" applyNumberFormat="1" applyFont="1" applyFill="1" applyBorder="1" applyAlignment="1">
      <alignment vertical="top" wrapText="1"/>
    </xf>
    <xf numFmtId="49" fontId="4" fillId="0" borderId="33" xfId="1" applyNumberFormat="1" applyFont="1" applyFill="1" applyBorder="1" applyAlignment="1">
      <alignment horizontal="center" vertical="top" wrapText="1"/>
    </xf>
    <xf numFmtId="0" fontId="2" fillId="0" borderId="31" xfId="1" applyFont="1" applyFill="1" applyBorder="1" applyAlignment="1">
      <alignment horizontal="justify" vertical="top" wrapText="1"/>
    </xf>
    <xf numFmtId="49" fontId="4" fillId="0" borderId="22" xfId="1" applyNumberFormat="1" applyFont="1" applyFill="1" applyBorder="1" applyAlignment="1">
      <alignment horizontal="right" vertical="top" wrapText="1"/>
    </xf>
    <xf numFmtId="49" fontId="2" fillId="0" borderId="1" xfId="2" applyNumberFormat="1" applyFont="1" applyFill="1" applyBorder="1" applyAlignment="1">
      <alignment horizontal="right" vertical="top" wrapText="1"/>
    </xf>
    <xf numFmtId="49" fontId="5" fillId="0" borderId="25" xfId="2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right" vertical="top" wrapText="1"/>
    </xf>
    <xf numFmtId="0" fontId="4" fillId="0" borderId="1" xfId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2" fillId="3" borderId="22" xfId="1" applyFont="1" applyFill="1" applyBorder="1" applyAlignment="1">
      <alignment horizontal="right"/>
    </xf>
    <xf numFmtId="49" fontId="2" fillId="3" borderId="23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/>
    </xf>
    <xf numFmtId="0" fontId="2" fillId="3" borderId="18" xfId="1" applyFont="1" applyFill="1" applyBorder="1" applyAlignment="1">
      <alignment horizontal="center" wrapText="1"/>
    </xf>
    <xf numFmtId="49" fontId="4" fillId="3" borderId="25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/>
    </xf>
    <xf numFmtId="49" fontId="2" fillId="3" borderId="26" xfId="1" applyNumberFormat="1" applyFont="1" applyFill="1" applyBorder="1" applyAlignment="1">
      <alignment vertical="top" wrapText="1"/>
    </xf>
    <xf numFmtId="49" fontId="4" fillId="3" borderId="27" xfId="1" applyNumberFormat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right" vertical="center"/>
    </xf>
    <xf numFmtId="49" fontId="5" fillId="3" borderId="1" xfId="1" applyNumberFormat="1" applyFont="1" applyFill="1" applyBorder="1" applyAlignment="1">
      <alignment vertical="top" wrapText="1"/>
    </xf>
    <xf numFmtId="0" fontId="2" fillId="0" borderId="0" xfId="1" applyFont="1" applyFill="1" applyAlignment="1">
      <alignment wrapText="1"/>
    </xf>
    <xf numFmtId="0" fontId="8" fillId="0" borderId="0" xfId="1" applyFont="1" applyFill="1" applyAlignment="1"/>
    <xf numFmtId="0" fontId="10" fillId="0" borderId="0" xfId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/>
    <xf numFmtId="165" fontId="11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0" fontId="10" fillId="0" borderId="0" xfId="1" applyFont="1" applyFill="1"/>
    <xf numFmtId="0" fontId="8" fillId="0" borderId="0" xfId="1" applyFont="1" applyFill="1" applyAlignment="1">
      <alignment horizontal="left" indent="15"/>
    </xf>
    <xf numFmtId="0" fontId="10" fillId="0" borderId="0" xfId="1" applyFont="1" applyFill="1" applyAlignment="1">
      <alignment horizontal="left"/>
    </xf>
    <xf numFmtId="0" fontId="8" fillId="0" borderId="0" xfId="1" applyFont="1" applyFill="1" applyAlignment="1">
      <alignment horizontal="left" indent="3"/>
    </xf>
    <xf numFmtId="0" fontId="12" fillId="0" borderId="0" xfId="1" applyFont="1" applyFill="1" applyAlignment="1">
      <alignment horizontal="left"/>
    </xf>
    <xf numFmtId="0" fontId="8" fillId="0" borderId="0" xfId="1" applyFont="1" applyFill="1" applyAlignment="1">
      <alignment horizontal="left" indent="6"/>
    </xf>
    <xf numFmtId="165" fontId="10" fillId="0" borderId="0" xfId="1" applyNumberFormat="1" applyFont="1" applyFill="1"/>
    <xf numFmtId="0" fontId="13" fillId="0" borderId="0" xfId="1" applyFont="1" applyFill="1"/>
    <xf numFmtId="0" fontId="2" fillId="0" borderId="0" xfId="1" applyFont="1" applyFill="1" applyAlignment="1">
      <alignment horizontal="center" wrapText="1"/>
    </xf>
    <xf numFmtId="0" fontId="0" fillId="0" borderId="36" xfId="3" applyFont="1" applyFill="1" applyBorder="1"/>
    <xf numFmtId="4" fontId="2" fillId="0" borderId="37" xfId="10" applyNumberFormat="1" applyFont="1" applyFill="1" applyBorder="1" applyAlignment="1">
      <alignment horizontal="right" vertical="center"/>
    </xf>
    <xf numFmtId="4" fontId="2" fillId="2" borderId="37" xfId="10" applyNumberFormat="1" applyFont="1" applyFill="1" applyBorder="1" applyAlignment="1">
      <alignment horizontal="right" vertical="center"/>
    </xf>
    <xf numFmtId="4" fontId="2" fillId="0" borderId="37" xfId="5" applyNumberFormat="1" applyFont="1" applyFill="1" applyBorder="1" applyAlignment="1">
      <alignment horizontal="center" vertical="center"/>
    </xf>
    <xf numFmtId="0" fontId="15" fillId="0" borderId="37" xfId="9" applyFont="1" applyFill="1" applyBorder="1" applyAlignment="1">
      <alignment horizontal="left" vertical="center" wrapText="1"/>
    </xf>
    <xf numFmtId="4" fontId="2" fillId="2" borderId="37" xfId="5" applyNumberFormat="1" applyFont="1" applyFill="1" applyBorder="1" applyAlignment="1">
      <alignment horizontal="center" vertical="center"/>
    </xf>
    <xf numFmtId="0" fontId="2" fillId="0" borderId="14" xfId="11" applyFont="1" applyFill="1" applyBorder="1" applyAlignment="1">
      <alignment horizontal="right" vertical="center"/>
    </xf>
    <xf numFmtId="0" fontId="2" fillId="2" borderId="14" xfId="11" applyFont="1" applyFill="1" applyBorder="1" applyAlignment="1">
      <alignment horizontal="right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left" vertical="center" wrapText="1"/>
    </xf>
    <xf numFmtId="4" fontId="15" fillId="2" borderId="14" xfId="12" applyNumberFormat="1" applyFont="1" applyFill="1" applyBorder="1" applyAlignment="1">
      <alignment horizontal="right" vertical="center"/>
    </xf>
    <xf numFmtId="4" fontId="15" fillId="0" borderId="14" xfId="12" applyNumberFormat="1" applyFont="1" applyFill="1" applyBorder="1" applyAlignment="1">
      <alignment horizontal="right" vertical="center"/>
    </xf>
    <xf numFmtId="0" fontId="15" fillId="2" borderId="14" xfId="4" applyFont="1" applyFill="1" applyBorder="1" applyAlignment="1">
      <alignment horizontal="center" vertical="center"/>
    </xf>
    <xf numFmtId="0" fontId="0" fillId="2" borderId="36" xfId="3" applyFont="1" applyFill="1" applyBorder="1"/>
    <xf numFmtId="0" fontId="16" fillId="0" borderId="36" xfId="7" applyFont="1" applyFill="1" applyBorder="1" applyAlignment="1">
      <alignment horizontal="center"/>
    </xf>
    <xf numFmtId="4" fontId="0" fillId="0" borderId="36" xfId="3" applyNumberFormat="1" applyFont="1" applyFill="1" applyBorder="1"/>
    <xf numFmtId="0" fontId="18" fillId="0" borderId="0" xfId="13" applyFont="1" applyFill="1"/>
    <xf numFmtId="0" fontId="14" fillId="0" borderId="0" xfId="13" applyNumberFormat="1" applyFont="1" applyFill="1" applyBorder="1" applyAlignment="1" applyProtection="1"/>
    <xf numFmtId="0" fontId="19" fillId="0" borderId="0" xfId="13" applyFont="1" applyFill="1" applyAlignment="1"/>
    <xf numFmtId="0" fontId="21" fillId="0" borderId="0" xfId="13" applyFont="1" applyFill="1" applyAlignment="1"/>
    <xf numFmtId="0" fontId="19" fillId="0" borderId="0" xfId="13" applyFont="1" applyFill="1" applyAlignment="1">
      <alignment horizontal="center"/>
    </xf>
    <xf numFmtId="0" fontId="19" fillId="0" borderId="0" xfId="13" applyFont="1" applyFill="1"/>
    <xf numFmtId="0" fontId="17" fillId="0" borderId="0" xfId="13" applyFont="1" applyFill="1" applyAlignment="1">
      <alignment horizontal="center"/>
    </xf>
    <xf numFmtId="0" fontId="19" fillId="0" borderId="0" xfId="13" applyFont="1" applyFill="1" applyAlignment="1">
      <alignment horizontal="left" wrapText="1"/>
    </xf>
    <xf numFmtId="0" fontId="24" fillId="0" borderId="0" xfId="13" applyFont="1" applyFill="1" applyAlignment="1">
      <alignment wrapText="1"/>
    </xf>
    <xf numFmtId="0" fontId="19" fillId="0" borderId="0" xfId="13" applyFont="1" applyFill="1" applyAlignment="1">
      <alignment wrapText="1"/>
    </xf>
    <xf numFmtId="0" fontId="20" fillId="0" borderId="0" xfId="13" applyFont="1" applyFill="1"/>
    <xf numFmtId="0" fontId="23" fillId="0" borderId="0" xfId="13" applyFont="1" applyFill="1" applyAlignment="1">
      <alignment horizontal="right"/>
    </xf>
    <xf numFmtId="0" fontId="16" fillId="0" borderId="36" xfId="7" applyFont="1" applyFill="1" applyBorder="1" applyAlignment="1">
      <alignment horizontal="center"/>
    </xf>
    <xf numFmtId="0" fontId="16" fillId="0" borderId="36" xfId="6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7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1" xfId="1" applyFont="1" applyFill="1" applyBorder="1" applyAlignment="1">
      <alignment wrapText="1"/>
    </xf>
    <xf numFmtId="0" fontId="2" fillId="0" borderId="10" xfId="1" applyFont="1" applyFill="1" applyBorder="1" applyAlignment="1">
      <alignment wrapText="1"/>
    </xf>
  </cellXfs>
  <cellStyles count="14">
    <cellStyle name="bckgrnd_900" xfId="3"/>
    <cellStyle name="cntr_arm10_Bord_900" xfId="4"/>
    <cellStyle name="cntr_arm10_BordGrey_900" xfId="5"/>
    <cellStyle name="cntr_arm10bld_900" xfId="6"/>
    <cellStyle name="cntrBtm_arm10bld_900" xfId="7"/>
    <cellStyle name="left_arm10_BordWW_900" xfId="8"/>
    <cellStyle name="left_arm10_GrBordWW_900" xfId="9"/>
    <cellStyle name="Normal_Class0-Armenian" xfId="2"/>
    <cellStyle name="rgt_arm10_BordGrey_900" xfId="10"/>
    <cellStyle name="rgt_arm14_bld_900" xfId="11"/>
    <cellStyle name="rgt_arm14_Money_900" xfId="12"/>
    <cellStyle name="Обычный" xfId="0" builtinId="0"/>
    <cellStyle name="Обычный 2" xfId="1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2025&#1391;&#1387;&#1405;&#1377;&#1396;&#1397;&#1377;&#1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Ekamutner"/>
      <sheetName val="Gorcarnakan_caxs"/>
      <sheetName val="Tntesagitakan"/>
      <sheetName val="Dificit"/>
      <sheetName val="Dificiti_caxs"/>
      <sheetName val="ապարատ"/>
    </sheetNames>
    <sheetDataSet>
      <sheetData sheetId="0"/>
      <sheetData sheetId="1">
        <row r="12">
          <cell r="E12">
            <v>1043963.3</v>
          </cell>
          <cell r="F12">
            <v>931458.84899999993</v>
          </cell>
          <cell r="H12">
            <v>1089311.848</v>
          </cell>
          <cell r="I12">
            <v>1328855.2612999999</v>
          </cell>
          <cell r="K12">
            <v>518240.75910000002</v>
          </cell>
          <cell r="L12">
            <v>275238.96999999997</v>
          </cell>
        </row>
      </sheetData>
      <sheetData sheetId="2">
        <row r="12">
          <cell r="F12">
            <v>1875422.1490000002</v>
          </cell>
          <cell r="G12">
            <v>1043963.3</v>
          </cell>
          <cell r="H12">
            <v>931458.84899999993</v>
          </cell>
          <cell r="I12">
            <v>2454246.8773000003</v>
          </cell>
          <cell r="J12">
            <v>1094721.1783</v>
          </cell>
          <cell r="K12">
            <v>1506525.699</v>
          </cell>
          <cell r="L12">
            <v>769295.56319999998</v>
          </cell>
          <cell r="M12">
            <v>467409.89840000006</v>
          </cell>
          <cell r="N12">
            <v>386885.66479999997</v>
          </cell>
        </row>
        <row r="312">
          <cell r="F312">
            <v>50000</v>
          </cell>
          <cell r="G312">
            <v>150000</v>
          </cell>
          <cell r="H312">
            <v>0</v>
          </cell>
          <cell r="I312">
            <v>3000</v>
          </cell>
          <cell r="J312">
            <v>150000</v>
          </cell>
          <cell r="K312">
            <v>0</v>
          </cell>
          <cell r="L312">
            <v>0</v>
          </cell>
          <cell r="M312">
            <v>85000</v>
          </cell>
          <cell r="N312">
            <v>0</v>
          </cell>
        </row>
      </sheetData>
      <sheetData sheetId="3">
        <row r="12">
          <cell r="D12">
            <v>1875422.1489999997</v>
          </cell>
          <cell r="E12">
            <v>1043963.2999999999</v>
          </cell>
          <cell r="F12">
            <v>931458.84899999993</v>
          </cell>
          <cell r="G12">
            <v>2454246.8772999998</v>
          </cell>
          <cell r="H12">
            <v>1094721.1782999998</v>
          </cell>
          <cell r="I12">
            <v>1506525.699</v>
          </cell>
          <cell r="J12">
            <v>769295.56319999998</v>
          </cell>
          <cell r="K12">
            <v>467409.89840000001</v>
          </cell>
          <cell r="L12">
            <v>386885.66479999997</v>
          </cell>
        </row>
        <row r="165">
          <cell r="D165">
            <v>50000</v>
          </cell>
          <cell r="E165">
            <v>150000</v>
          </cell>
          <cell r="F165">
            <v>0</v>
          </cell>
          <cell r="G165">
            <v>3000</v>
          </cell>
          <cell r="H165">
            <v>150000</v>
          </cell>
          <cell r="I165">
            <v>0</v>
          </cell>
          <cell r="J165">
            <v>0</v>
          </cell>
          <cell r="K165">
            <v>85000</v>
          </cell>
          <cell r="L165">
            <v>0</v>
          </cell>
        </row>
      </sheetData>
      <sheetData sheetId="4"/>
      <sheetData sheetId="5">
        <row r="12">
          <cell r="D12">
            <v>0</v>
          </cell>
          <cell r="E12">
            <v>0</v>
          </cell>
          <cell r="F12">
            <v>0</v>
          </cell>
          <cell r="G12">
            <v>183079.76800000001</v>
          </cell>
          <cell r="H12">
            <v>5409.3303000000014</v>
          </cell>
          <cell r="I12">
            <v>177670.43770000001</v>
          </cell>
          <cell r="J12">
            <v>60815.834100000022</v>
          </cell>
          <cell r="K12">
            <v>-50830.86069999999</v>
          </cell>
          <cell r="L12">
            <v>111646.69480000001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workbookViewId="0">
      <selection activeCell="A21" sqref="A21:T21"/>
    </sheetView>
  </sheetViews>
  <sheetFormatPr defaultRowHeight="15" customHeight="1"/>
  <cols>
    <col min="1" max="14" width="9.140625" style="165"/>
    <col min="15" max="15" width="0.140625" style="165" customWidth="1"/>
    <col min="16" max="16384" width="9.140625" style="165"/>
  </cols>
  <sheetData>
    <row r="1" spans="1:20" ht="20.25" customHeigh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64" t="s">
        <v>1076</v>
      </c>
      <c r="P1" s="168"/>
      <c r="Q1" s="168"/>
      <c r="R1" s="168"/>
      <c r="S1" s="168"/>
      <c r="T1" s="168"/>
    </row>
    <row r="2" spans="1:20" ht="20.25" customHeight="1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4"/>
      <c r="P2" s="169"/>
      <c r="Q2" s="169"/>
      <c r="R2" s="169"/>
      <c r="S2" s="169"/>
      <c r="T2" s="169"/>
    </row>
    <row r="3" spans="1:20" ht="20.25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0.25" customHeight="1">
      <c r="A4" s="168" t="s">
        <v>1077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4"/>
      <c r="P4" s="169"/>
      <c r="Q4" s="169"/>
      <c r="R4" s="169"/>
      <c r="S4" s="169"/>
      <c r="T4" s="169"/>
    </row>
    <row r="5" spans="1:20" ht="20.25" customHeight="1">
      <c r="A5" s="168" t="s">
        <v>1087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4"/>
      <c r="P5" s="169"/>
      <c r="Q5" s="169"/>
      <c r="R5" s="169"/>
      <c r="S5" s="169"/>
      <c r="T5" s="169"/>
    </row>
    <row r="6" spans="1:20" ht="20.2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</row>
    <row r="7" spans="1:20" ht="20.25" customHeight="1">
      <c r="A7" s="166" t="s">
        <v>1078</v>
      </c>
      <c r="B7" s="166"/>
      <c r="C7" s="166"/>
      <c r="D7" s="166"/>
      <c r="E7" s="166"/>
      <c r="F7" s="166"/>
      <c r="G7" s="166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</row>
    <row r="8" spans="1:20" ht="20.25" customHeight="1">
      <c r="A8" s="166" t="s">
        <v>1079</v>
      </c>
      <c r="B8" s="166"/>
      <c r="C8" s="166"/>
      <c r="D8" s="166"/>
      <c r="E8" s="167"/>
      <c r="F8" s="166"/>
      <c r="G8" s="166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</row>
    <row r="9" spans="1:20" ht="20.25" customHeight="1">
      <c r="A9" s="166" t="s">
        <v>1080</v>
      </c>
      <c r="B9" s="166"/>
      <c r="C9" s="166"/>
      <c r="D9" s="166"/>
      <c r="E9" s="166"/>
      <c r="F9" s="166"/>
      <c r="G9" s="166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0" ht="20.25" customHeight="1">
      <c r="A10" s="166" t="s">
        <v>1081</v>
      </c>
      <c r="B10" s="166"/>
      <c r="C10" s="166"/>
      <c r="D10" s="166"/>
      <c r="E10" s="166"/>
      <c r="F10" s="166"/>
      <c r="G10" s="166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</row>
    <row r="11" spans="1:20" ht="20.25" customHeight="1">
      <c r="A11" s="166" t="s">
        <v>1082</v>
      </c>
      <c r="B11" s="166"/>
      <c r="C11" s="166"/>
      <c r="D11" s="166"/>
      <c r="E11" s="166"/>
      <c r="F11" s="166"/>
      <c r="G11" s="166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</row>
    <row r="12" spans="1:20" ht="20.25" customHeight="1">
      <c r="A12" s="169"/>
      <c r="B12" s="169"/>
      <c r="C12" s="169"/>
      <c r="D12" s="169"/>
      <c r="E12" s="169"/>
      <c r="F12" s="169"/>
      <c r="G12" s="169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</row>
    <row r="13" spans="1:20" ht="20.25" customHeight="1">
      <c r="A13" s="174" t="s">
        <v>1088</v>
      </c>
      <c r="B13" s="174"/>
      <c r="C13" s="174"/>
      <c r="D13" s="174"/>
      <c r="E13" s="174"/>
      <c r="F13" s="174"/>
      <c r="G13" s="17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</row>
    <row r="14" spans="1:20" ht="20.25" customHeight="1">
      <c r="A14" s="169"/>
      <c r="B14" s="169"/>
      <c r="C14" s="169"/>
      <c r="D14" s="169"/>
      <c r="E14" s="169"/>
      <c r="F14" s="169"/>
      <c r="G14" s="169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</row>
    <row r="15" spans="1:20" ht="20.25" customHeight="1">
      <c r="A15" s="168" t="s">
        <v>1083</v>
      </c>
      <c r="B15" s="168"/>
      <c r="C15" s="168"/>
      <c r="D15" s="168"/>
      <c r="E15" s="168"/>
      <c r="F15" s="168"/>
      <c r="G15" s="168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</row>
    <row r="16" spans="1:20" ht="20.25" customHeight="1">
      <c r="A16" s="169"/>
      <c r="B16" s="169"/>
      <c r="C16" s="169"/>
      <c r="D16" s="169"/>
      <c r="E16" s="169"/>
      <c r="F16" s="169"/>
      <c r="G16" s="169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</row>
    <row r="17" spans="1:20" ht="20.25" customHeight="1">
      <c r="A17" s="166" t="s">
        <v>1084</v>
      </c>
      <c r="B17" s="166"/>
      <c r="C17" s="166"/>
      <c r="D17" s="166"/>
      <c r="E17" s="166"/>
      <c r="F17" s="166"/>
      <c r="G17" s="166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20.25" customHeight="1">
      <c r="A18" s="175" t="s">
        <v>1085</v>
      </c>
      <c r="B18" s="175"/>
      <c r="C18" s="175"/>
      <c r="D18" s="175"/>
      <c r="E18" s="175"/>
      <c r="F18" s="175"/>
      <c r="G18" s="175"/>
      <c r="H18" s="164"/>
      <c r="I18" s="164" t="s">
        <v>1086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ht="20.25" customHeight="1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</row>
    <row r="20" spans="1:20" ht="19.5" customHeight="1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</row>
    <row r="21" spans="1:20" ht="19.5" customHeight="1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</row>
    <row r="22" spans="1:20" ht="19.5" customHeight="1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1:20" ht="19.5" customHeigh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1:20" ht="19.5" customHeight="1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1:20" ht="19.5" customHeigh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158" spans="1:20" ht="19.5" customHeight="1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</row>
  </sheetData>
  <mergeCells count="24">
    <mergeCell ref="A22:T22"/>
    <mergeCell ref="A23:T23"/>
    <mergeCell ref="A24:T24"/>
    <mergeCell ref="A25:T25"/>
    <mergeCell ref="A158:T158"/>
    <mergeCell ref="A21:T21"/>
    <mergeCell ref="A5:N5"/>
    <mergeCell ref="P5:T5"/>
    <mergeCell ref="A6:T6"/>
    <mergeCell ref="A12:G12"/>
    <mergeCell ref="A13:G13"/>
    <mergeCell ref="A14:G14"/>
    <mergeCell ref="A15:G15"/>
    <mergeCell ref="A16:G16"/>
    <mergeCell ref="A18:G18"/>
    <mergeCell ref="A19:T19"/>
    <mergeCell ref="A20:T20"/>
    <mergeCell ref="A4:N4"/>
    <mergeCell ref="P4:T4"/>
    <mergeCell ref="A1:N1"/>
    <mergeCell ref="P1:T1"/>
    <mergeCell ref="A2:N2"/>
    <mergeCell ref="P2:T2"/>
    <mergeCell ref="A3:T3"/>
  </mergeCells>
  <pageMargins left="0.70866141732283472" right="0.19685039370078741" top="0.74803149606299213" bottom="0.74803149606299213" header="0.31496062992125984" footer="0.31496062992125984"/>
  <pageSetup paperSize="9" orientation="landscape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zoomScaleSheetLayoutView="100" workbookViewId="0">
      <selection activeCell="H17" sqref="H17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11" style="148" customWidth="1"/>
    <col min="4" max="14" width="19" style="148" customWidth="1"/>
    <col min="15" max="16384" width="9.140625" style="148"/>
  </cols>
  <sheetData>
    <row r="1" spans="1:13" ht="50.1" customHeight="1">
      <c r="A1" s="176" t="s">
        <v>358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15" customHeight="1">
      <c r="A2" s="177" t="s">
        <v>359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3" ht="15" customHeight="1">
      <c r="A3" s="177" t="s">
        <v>938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3" ht="15" customHeight="1">
      <c r="A4" s="177" t="s">
        <v>361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3" ht="15" customHeight="1">
      <c r="A8" s="149"/>
      <c r="B8" s="149"/>
      <c r="C8" s="149"/>
      <c r="D8" s="149"/>
      <c r="E8" s="149"/>
      <c r="F8" s="149" t="s">
        <v>450</v>
      </c>
      <c r="G8" s="149"/>
      <c r="H8" s="149"/>
      <c r="I8" s="149" t="s">
        <v>451</v>
      </c>
      <c r="J8" s="149"/>
      <c r="K8" s="149" t="s">
        <v>452</v>
      </c>
      <c r="L8" s="149"/>
    </row>
    <row r="9" spans="1:13" ht="39.950000000000003" customHeight="1">
      <c r="A9" s="151" t="s">
        <v>21</v>
      </c>
      <c r="B9" s="152"/>
      <c r="C9" s="151" t="s">
        <v>939</v>
      </c>
      <c r="D9" s="151" t="s">
        <v>44</v>
      </c>
      <c r="E9" s="151"/>
      <c r="F9" s="151" t="s">
        <v>63</v>
      </c>
      <c r="G9" s="151" t="s">
        <v>44</v>
      </c>
      <c r="H9" s="151"/>
      <c r="I9" s="151" t="s">
        <v>63</v>
      </c>
      <c r="J9" s="151" t="s">
        <v>44</v>
      </c>
      <c r="K9" s="149"/>
      <c r="L9" s="149" t="s">
        <v>63</v>
      </c>
    </row>
    <row r="10" spans="1:13" ht="20.100000000000001" customHeight="1">
      <c r="A10" s="151" t="s">
        <v>31</v>
      </c>
      <c r="B10" s="151" t="s">
        <v>940</v>
      </c>
      <c r="C10" s="151"/>
      <c r="D10" s="151" t="s">
        <v>941</v>
      </c>
      <c r="E10" s="151" t="s">
        <v>372</v>
      </c>
      <c r="F10" s="151" t="s">
        <v>942</v>
      </c>
      <c r="G10" s="151" t="s">
        <v>943</v>
      </c>
      <c r="H10" s="151" t="s">
        <v>455</v>
      </c>
      <c r="I10" s="151" t="s">
        <v>944</v>
      </c>
      <c r="J10" s="151" t="s">
        <v>945</v>
      </c>
      <c r="K10" s="149" t="s">
        <v>455</v>
      </c>
      <c r="L10" s="149" t="s">
        <v>944</v>
      </c>
    </row>
    <row r="11" spans="1:13" ht="15" customHeight="1">
      <c r="A11" s="154">
        <v>1</v>
      </c>
      <c r="B11" s="154">
        <v>2</v>
      </c>
      <c r="C11" s="154">
        <v>3</v>
      </c>
      <c r="D11" s="154">
        <v>4</v>
      </c>
      <c r="E11" s="154">
        <v>5</v>
      </c>
      <c r="F11" s="154">
        <v>6</v>
      </c>
      <c r="G11" s="154">
        <v>7</v>
      </c>
      <c r="H11" s="154">
        <v>8</v>
      </c>
      <c r="I11" s="154">
        <v>9</v>
      </c>
      <c r="J11" s="154">
        <v>10</v>
      </c>
      <c r="K11" s="154">
        <v>11</v>
      </c>
      <c r="L11" s="154">
        <v>12</v>
      </c>
    </row>
    <row r="12" spans="1:13" ht="39.950000000000003" customHeight="1">
      <c r="A12" s="156">
        <v>1000</v>
      </c>
      <c r="B12" s="157" t="s">
        <v>946</v>
      </c>
      <c r="C12" s="156"/>
      <c r="D12" s="159">
        <f t="shared" ref="D12:L12" si="0">SUM(D13,D49,D68)</f>
        <v>1875422.149</v>
      </c>
      <c r="E12" s="159">
        <f t="shared" si="0"/>
        <v>1043963.3</v>
      </c>
      <c r="F12" s="159">
        <f t="shared" si="0"/>
        <v>931458.84899999993</v>
      </c>
      <c r="G12" s="159">
        <f t="shared" si="0"/>
        <v>2271167.1093000001</v>
      </c>
      <c r="H12" s="159">
        <f t="shared" si="0"/>
        <v>1089311.848</v>
      </c>
      <c r="I12" s="159">
        <f t="shared" si="0"/>
        <v>1328855.2612999999</v>
      </c>
      <c r="J12" s="159">
        <f t="shared" si="0"/>
        <v>708479.7291</v>
      </c>
      <c r="K12" s="159">
        <f t="shared" si="0"/>
        <v>518240.75910000002</v>
      </c>
      <c r="L12" s="159">
        <f t="shared" si="0"/>
        <v>275238.96999999997</v>
      </c>
      <c r="M12" s="163"/>
    </row>
    <row r="13" spans="1:13" ht="39.950000000000003" customHeight="1">
      <c r="A13" s="156">
        <v>1100</v>
      </c>
      <c r="B13" s="157" t="s">
        <v>947</v>
      </c>
      <c r="C13" s="156" t="s">
        <v>948</v>
      </c>
      <c r="D13" s="159">
        <f>SUM(D14,D18,D20,D40,D43)</f>
        <v>180592.454</v>
      </c>
      <c r="E13" s="159">
        <f>SUM(E14,E18,E20,E40,E43)</f>
        <v>180592.454</v>
      </c>
      <c r="F13" s="159" t="s">
        <v>379</v>
      </c>
      <c r="G13" s="159">
        <f>SUM(G14,G18,G20,G40,G43)</f>
        <v>180792.454</v>
      </c>
      <c r="H13" s="159">
        <f>SUM(H14,H18,H20,H40,H43)</f>
        <v>180792.454</v>
      </c>
      <c r="I13" s="159" t="s">
        <v>379</v>
      </c>
      <c r="J13" s="159">
        <f>SUM(J14,J18,J20,J40,J43)</f>
        <v>70913.364499999996</v>
      </c>
      <c r="K13" s="159">
        <f>SUM(K14,K18,K20,K40,K43)</f>
        <v>70913.364499999996</v>
      </c>
      <c r="L13" s="159" t="s">
        <v>379</v>
      </c>
    </row>
    <row r="14" spans="1:13" ht="39.950000000000003" customHeight="1">
      <c r="A14" s="156">
        <v>1110</v>
      </c>
      <c r="B14" s="157" t="s">
        <v>949</v>
      </c>
      <c r="C14" s="156" t="s">
        <v>950</v>
      </c>
      <c r="D14" s="159">
        <f>SUM(D15,D16,D17)</f>
        <v>52767.258000000002</v>
      </c>
      <c r="E14" s="159">
        <f>SUM(E15,E16,E17)</f>
        <v>52767.258000000002</v>
      </c>
      <c r="F14" s="159" t="s">
        <v>379</v>
      </c>
      <c r="G14" s="159">
        <f>SUM(G15,G16,G17)</f>
        <v>52767.258000000002</v>
      </c>
      <c r="H14" s="159">
        <f>SUM(H15,H16,H17)</f>
        <v>52767.258000000002</v>
      </c>
      <c r="I14" s="159" t="s">
        <v>379</v>
      </c>
      <c r="J14" s="159">
        <f>SUM(J15,J16,J17)</f>
        <v>20020.533500000001</v>
      </c>
      <c r="K14" s="159">
        <f>SUM(K15,K16,K17)</f>
        <v>20020.533500000001</v>
      </c>
      <c r="L14" s="159" t="s">
        <v>379</v>
      </c>
    </row>
    <row r="15" spans="1:13" ht="39.950000000000003" customHeight="1">
      <c r="A15" s="156">
        <v>1111</v>
      </c>
      <c r="B15" s="157" t="s">
        <v>951</v>
      </c>
      <c r="C15" s="156"/>
      <c r="D15" s="159">
        <f>SUM(E15,F15)</f>
        <v>0</v>
      </c>
      <c r="E15" s="159">
        <v>0</v>
      </c>
      <c r="F15" s="159" t="s">
        <v>379</v>
      </c>
      <c r="G15" s="159">
        <f>SUM(H15,I15)</f>
        <v>0</v>
      </c>
      <c r="H15" s="159">
        <v>0</v>
      </c>
      <c r="I15" s="159" t="s">
        <v>379</v>
      </c>
      <c r="J15" s="159">
        <f>SUM(K15,L15)</f>
        <v>0</v>
      </c>
      <c r="K15" s="159">
        <v>0</v>
      </c>
      <c r="L15" s="159" t="s">
        <v>379</v>
      </c>
    </row>
    <row r="16" spans="1:13" ht="39.950000000000003" customHeight="1">
      <c r="A16" s="156">
        <v>1112</v>
      </c>
      <c r="B16" s="157" t="s">
        <v>952</v>
      </c>
      <c r="C16" s="156"/>
      <c r="D16" s="159">
        <f>SUM(E16,F16)</f>
        <v>4000</v>
      </c>
      <c r="E16" s="159">
        <v>4000</v>
      </c>
      <c r="F16" s="159" t="s">
        <v>379</v>
      </c>
      <c r="G16" s="159">
        <f>SUM(H16,I16)</f>
        <v>4000</v>
      </c>
      <c r="H16" s="159">
        <v>4000</v>
      </c>
      <c r="I16" s="159" t="s">
        <v>379</v>
      </c>
      <c r="J16" s="159">
        <f>SUM(K16,L16)</f>
        <v>2450.3760000000002</v>
      </c>
      <c r="K16" s="159">
        <v>2450.3760000000002</v>
      </c>
      <c r="L16" s="159" t="s">
        <v>379</v>
      </c>
    </row>
    <row r="17" spans="1:12" ht="39.950000000000003" customHeight="1">
      <c r="A17" s="156">
        <v>1113</v>
      </c>
      <c r="B17" s="157" t="s">
        <v>953</v>
      </c>
      <c r="C17" s="156"/>
      <c r="D17" s="159">
        <f>SUM(E17,F17)</f>
        <v>48767.258000000002</v>
      </c>
      <c r="E17" s="159">
        <v>48767.258000000002</v>
      </c>
      <c r="F17" s="159" t="s">
        <v>379</v>
      </c>
      <c r="G17" s="159">
        <f>SUM(H17,I17)</f>
        <v>48767.258000000002</v>
      </c>
      <c r="H17" s="159">
        <v>48767.258000000002</v>
      </c>
      <c r="I17" s="159" t="s">
        <v>379</v>
      </c>
      <c r="J17" s="159">
        <f>SUM(K17,L17)</f>
        <v>17570.157500000001</v>
      </c>
      <c r="K17" s="159">
        <v>17570.157500000001</v>
      </c>
      <c r="L17" s="159" t="s">
        <v>379</v>
      </c>
    </row>
    <row r="18" spans="1:12" ht="39.950000000000003" customHeight="1">
      <c r="A18" s="156">
        <v>1120</v>
      </c>
      <c r="B18" s="157" t="s">
        <v>954</v>
      </c>
      <c r="C18" s="156" t="s">
        <v>955</v>
      </c>
      <c r="D18" s="159">
        <f>SUM(D19)</f>
        <v>107250.196</v>
      </c>
      <c r="E18" s="159">
        <f>SUM(E19)</f>
        <v>107250.196</v>
      </c>
      <c r="F18" s="159" t="s">
        <v>379</v>
      </c>
      <c r="G18" s="159">
        <f>SUM(G19)</f>
        <v>107250.196</v>
      </c>
      <c r="H18" s="159">
        <f>SUM(H19)</f>
        <v>107250.196</v>
      </c>
      <c r="I18" s="159" t="s">
        <v>379</v>
      </c>
      <c r="J18" s="159">
        <f>SUM(J19)</f>
        <v>40447.550999999999</v>
      </c>
      <c r="K18" s="159">
        <f>SUM(K19)</f>
        <v>40447.550999999999</v>
      </c>
      <c r="L18" s="159" t="s">
        <v>379</v>
      </c>
    </row>
    <row r="19" spans="1:12" ht="39.950000000000003" customHeight="1">
      <c r="A19" s="156">
        <v>1121</v>
      </c>
      <c r="B19" s="157" t="s">
        <v>956</v>
      </c>
      <c r="C19" s="156"/>
      <c r="D19" s="159">
        <f>SUM(E19,F19)</f>
        <v>107250.196</v>
      </c>
      <c r="E19" s="159">
        <v>107250.196</v>
      </c>
      <c r="F19" s="159" t="s">
        <v>379</v>
      </c>
      <c r="G19" s="159">
        <f>SUM(H19,I19)</f>
        <v>107250.196</v>
      </c>
      <c r="H19" s="159">
        <v>107250.196</v>
      </c>
      <c r="I19" s="159" t="s">
        <v>379</v>
      </c>
      <c r="J19" s="159">
        <f>SUM(K19,L19)</f>
        <v>40447.550999999999</v>
      </c>
      <c r="K19" s="159">
        <v>40447.550999999999</v>
      </c>
      <c r="L19" s="159" t="s">
        <v>379</v>
      </c>
    </row>
    <row r="20" spans="1:12" ht="39.950000000000003" customHeight="1">
      <c r="A20" s="156">
        <v>1130</v>
      </c>
      <c r="B20" s="157" t="s">
        <v>957</v>
      </c>
      <c r="C20" s="156" t="s">
        <v>958</v>
      </c>
      <c r="D20" s="159">
        <f>SUM(D21:D39)</f>
        <v>11575</v>
      </c>
      <c r="E20" s="159">
        <f>SUM(E21:E39)</f>
        <v>11575</v>
      </c>
      <c r="F20" s="159" t="s">
        <v>379</v>
      </c>
      <c r="G20" s="159">
        <f>SUM(G21:G39)</f>
        <v>11775</v>
      </c>
      <c r="H20" s="159">
        <f>SUM(H21:H39)</f>
        <v>11775</v>
      </c>
      <c r="I20" s="159" t="s">
        <v>379</v>
      </c>
      <c r="J20" s="159">
        <f>SUM(J21:J39)</f>
        <v>6062.88</v>
      </c>
      <c r="K20" s="159">
        <f>SUM(K21:K39)</f>
        <v>6062.88</v>
      </c>
      <c r="L20" s="159" t="s">
        <v>379</v>
      </c>
    </row>
    <row r="21" spans="1:12" ht="39.950000000000003" customHeight="1">
      <c r="A21" s="156">
        <v>11301</v>
      </c>
      <c r="B21" s="157" t="s">
        <v>959</v>
      </c>
      <c r="C21" s="156"/>
      <c r="D21" s="159">
        <f t="shared" ref="D21:D39" si="1">SUM(E21,F21)</f>
        <v>1000</v>
      </c>
      <c r="E21" s="159">
        <v>1000</v>
      </c>
      <c r="F21" s="159" t="s">
        <v>379</v>
      </c>
      <c r="G21" s="159">
        <f t="shared" ref="G21:G39" si="2">SUM(H21,I21)</f>
        <v>1000</v>
      </c>
      <c r="H21" s="159">
        <v>1000</v>
      </c>
      <c r="I21" s="159" t="s">
        <v>379</v>
      </c>
      <c r="J21" s="159">
        <f t="shared" ref="J21:J39" si="3">SUM(K21,L21)</f>
        <v>420</v>
      </c>
      <c r="K21" s="159">
        <v>420</v>
      </c>
      <c r="L21" s="159" t="s">
        <v>379</v>
      </c>
    </row>
    <row r="22" spans="1:12" ht="39.950000000000003" customHeight="1">
      <c r="A22" s="156">
        <v>11302</v>
      </c>
      <c r="B22" s="157" t="s">
        <v>960</v>
      </c>
      <c r="C22" s="156"/>
      <c r="D22" s="159">
        <f t="shared" si="1"/>
        <v>0</v>
      </c>
      <c r="E22" s="159">
        <v>0</v>
      </c>
      <c r="F22" s="159" t="s">
        <v>379</v>
      </c>
      <c r="G22" s="159">
        <f t="shared" si="2"/>
        <v>0</v>
      </c>
      <c r="H22" s="159">
        <v>0</v>
      </c>
      <c r="I22" s="159" t="s">
        <v>379</v>
      </c>
      <c r="J22" s="159">
        <f t="shared" si="3"/>
        <v>0</v>
      </c>
      <c r="K22" s="159">
        <v>0</v>
      </c>
      <c r="L22" s="159" t="s">
        <v>379</v>
      </c>
    </row>
    <row r="23" spans="1:12" ht="39.950000000000003" customHeight="1">
      <c r="A23" s="156">
        <v>11303</v>
      </c>
      <c r="B23" s="157" t="s">
        <v>961</v>
      </c>
      <c r="C23" s="156"/>
      <c r="D23" s="159">
        <f t="shared" si="1"/>
        <v>100</v>
      </c>
      <c r="E23" s="159">
        <v>100</v>
      </c>
      <c r="F23" s="159" t="s">
        <v>379</v>
      </c>
      <c r="G23" s="159">
        <f t="shared" si="2"/>
        <v>100</v>
      </c>
      <c r="H23" s="159">
        <v>100</v>
      </c>
      <c r="I23" s="159" t="s">
        <v>379</v>
      </c>
      <c r="J23" s="159">
        <f t="shared" si="3"/>
        <v>30</v>
      </c>
      <c r="K23" s="159">
        <v>30</v>
      </c>
      <c r="L23" s="159" t="s">
        <v>379</v>
      </c>
    </row>
    <row r="24" spans="1:12" ht="39.950000000000003" customHeight="1">
      <c r="A24" s="156">
        <v>11304</v>
      </c>
      <c r="B24" s="157" t="s">
        <v>962</v>
      </c>
      <c r="C24" s="156"/>
      <c r="D24" s="159">
        <f t="shared" si="1"/>
        <v>2100</v>
      </c>
      <c r="E24" s="159">
        <v>2100</v>
      </c>
      <c r="F24" s="159" t="s">
        <v>379</v>
      </c>
      <c r="G24" s="159">
        <f t="shared" si="2"/>
        <v>2100</v>
      </c>
      <c r="H24" s="159">
        <v>2100</v>
      </c>
      <c r="I24" s="159" t="s">
        <v>379</v>
      </c>
      <c r="J24" s="159">
        <f t="shared" si="3"/>
        <v>1664</v>
      </c>
      <c r="K24" s="159">
        <v>1664</v>
      </c>
      <c r="L24" s="159" t="s">
        <v>379</v>
      </c>
    </row>
    <row r="25" spans="1:12" ht="39.950000000000003" customHeight="1">
      <c r="A25" s="156">
        <v>11305</v>
      </c>
      <c r="B25" s="157" t="s">
        <v>963</v>
      </c>
      <c r="C25" s="156"/>
      <c r="D25" s="159">
        <f t="shared" si="1"/>
        <v>0</v>
      </c>
      <c r="E25" s="159">
        <v>0</v>
      </c>
      <c r="F25" s="159" t="s">
        <v>379</v>
      </c>
      <c r="G25" s="159">
        <f t="shared" si="2"/>
        <v>0</v>
      </c>
      <c r="H25" s="159">
        <v>0</v>
      </c>
      <c r="I25" s="159" t="s">
        <v>379</v>
      </c>
      <c r="J25" s="159">
        <f t="shared" si="3"/>
        <v>0</v>
      </c>
      <c r="K25" s="159">
        <v>0</v>
      </c>
      <c r="L25" s="159" t="s">
        <v>379</v>
      </c>
    </row>
    <row r="26" spans="1:12" ht="39.950000000000003" customHeight="1">
      <c r="A26" s="156">
        <v>11306</v>
      </c>
      <c r="B26" s="157" t="s">
        <v>964</v>
      </c>
      <c r="C26" s="156"/>
      <c r="D26" s="159">
        <f t="shared" si="1"/>
        <v>50</v>
      </c>
      <c r="E26" s="159">
        <v>50</v>
      </c>
      <c r="F26" s="159" t="s">
        <v>379</v>
      </c>
      <c r="G26" s="159">
        <f t="shared" si="2"/>
        <v>50</v>
      </c>
      <c r="H26" s="159">
        <v>50</v>
      </c>
      <c r="I26" s="159" t="s">
        <v>379</v>
      </c>
      <c r="J26" s="159">
        <f t="shared" si="3"/>
        <v>50</v>
      </c>
      <c r="K26" s="159">
        <v>50</v>
      </c>
      <c r="L26" s="159" t="s">
        <v>379</v>
      </c>
    </row>
    <row r="27" spans="1:12" ht="39.950000000000003" customHeight="1">
      <c r="A27" s="156">
        <v>11307</v>
      </c>
      <c r="B27" s="157" t="s">
        <v>965</v>
      </c>
      <c r="C27" s="156"/>
      <c r="D27" s="159">
        <f t="shared" si="1"/>
        <v>5500</v>
      </c>
      <c r="E27" s="159">
        <v>5500</v>
      </c>
      <c r="F27" s="159" t="s">
        <v>379</v>
      </c>
      <c r="G27" s="159">
        <f t="shared" si="2"/>
        <v>5500</v>
      </c>
      <c r="H27" s="159">
        <v>5500</v>
      </c>
      <c r="I27" s="159" t="s">
        <v>379</v>
      </c>
      <c r="J27" s="159">
        <f t="shared" si="3"/>
        <v>2298</v>
      </c>
      <c r="K27" s="159">
        <v>2298</v>
      </c>
      <c r="L27" s="159" t="s">
        <v>379</v>
      </c>
    </row>
    <row r="28" spans="1:12" ht="39.950000000000003" customHeight="1">
      <c r="A28" s="156">
        <v>11308</v>
      </c>
      <c r="B28" s="157" t="s">
        <v>966</v>
      </c>
      <c r="C28" s="156"/>
      <c r="D28" s="159">
        <f t="shared" si="1"/>
        <v>0</v>
      </c>
      <c r="E28" s="159">
        <v>0</v>
      </c>
      <c r="F28" s="159" t="s">
        <v>379</v>
      </c>
      <c r="G28" s="159">
        <f t="shared" si="2"/>
        <v>500</v>
      </c>
      <c r="H28" s="159">
        <v>500</v>
      </c>
      <c r="I28" s="159" t="s">
        <v>379</v>
      </c>
      <c r="J28" s="159">
        <f t="shared" si="3"/>
        <v>315</v>
      </c>
      <c r="K28" s="159">
        <v>315</v>
      </c>
      <c r="L28" s="159" t="s">
        <v>379</v>
      </c>
    </row>
    <row r="29" spans="1:12" ht="39.950000000000003" customHeight="1">
      <c r="A29" s="156">
        <v>11309</v>
      </c>
      <c r="B29" s="157" t="s">
        <v>967</v>
      </c>
      <c r="C29" s="156"/>
      <c r="D29" s="159">
        <f t="shared" si="1"/>
        <v>150</v>
      </c>
      <c r="E29" s="159">
        <v>150</v>
      </c>
      <c r="F29" s="159" t="s">
        <v>379</v>
      </c>
      <c r="G29" s="159">
        <f t="shared" si="2"/>
        <v>150</v>
      </c>
      <c r="H29" s="159">
        <v>150</v>
      </c>
      <c r="I29" s="159" t="s">
        <v>379</v>
      </c>
      <c r="J29" s="159">
        <f t="shared" si="3"/>
        <v>100</v>
      </c>
      <c r="K29" s="159">
        <v>100</v>
      </c>
      <c r="L29" s="159" t="s">
        <v>379</v>
      </c>
    </row>
    <row r="30" spans="1:12" ht="39.950000000000003" customHeight="1">
      <c r="A30" s="156">
        <v>11310</v>
      </c>
      <c r="B30" s="157" t="s">
        <v>968</v>
      </c>
      <c r="C30" s="156"/>
      <c r="D30" s="159">
        <f t="shared" si="1"/>
        <v>1000</v>
      </c>
      <c r="E30" s="159">
        <v>1000</v>
      </c>
      <c r="F30" s="159" t="s">
        <v>379</v>
      </c>
      <c r="G30" s="159">
        <f t="shared" si="2"/>
        <v>700</v>
      </c>
      <c r="H30" s="159">
        <v>700</v>
      </c>
      <c r="I30" s="159" t="s">
        <v>379</v>
      </c>
      <c r="J30" s="159">
        <f t="shared" si="3"/>
        <v>240</v>
      </c>
      <c r="K30" s="159">
        <v>240</v>
      </c>
      <c r="L30" s="159" t="s">
        <v>379</v>
      </c>
    </row>
    <row r="31" spans="1:12" ht="39.950000000000003" customHeight="1">
      <c r="A31" s="156">
        <v>11311</v>
      </c>
      <c r="B31" s="157" t="s">
        <v>969</v>
      </c>
      <c r="C31" s="156"/>
      <c r="D31" s="159">
        <f t="shared" si="1"/>
        <v>0</v>
      </c>
      <c r="E31" s="159">
        <v>0</v>
      </c>
      <c r="F31" s="159" t="s">
        <v>379</v>
      </c>
      <c r="G31" s="159">
        <f t="shared" si="2"/>
        <v>0</v>
      </c>
      <c r="H31" s="159">
        <v>0</v>
      </c>
      <c r="I31" s="159" t="s">
        <v>379</v>
      </c>
      <c r="J31" s="159">
        <f t="shared" si="3"/>
        <v>0</v>
      </c>
      <c r="K31" s="159">
        <v>0</v>
      </c>
      <c r="L31" s="159" t="s">
        <v>379</v>
      </c>
    </row>
    <row r="32" spans="1:12" ht="39.950000000000003" customHeight="1">
      <c r="A32" s="156">
        <v>11312</v>
      </c>
      <c r="B32" s="157" t="s">
        <v>970</v>
      </c>
      <c r="C32" s="156"/>
      <c r="D32" s="159">
        <f t="shared" si="1"/>
        <v>1300</v>
      </c>
      <c r="E32" s="159">
        <v>1300</v>
      </c>
      <c r="F32" s="159" t="s">
        <v>379</v>
      </c>
      <c r="G32" s="159">
        <f t="shared" si="2"/>
        <v>1300</v>
      </c>
      <c r="H32" s="159">
        <v>1300</v>
      </c>
      <c r="I32" s="159" t="s">
        <v>379</v>
      </c>
      <c r="J32" s="159">
        <f t="shared" si="3"/>
        <v>570.88</v>
      </c>
      <c r="K32" s="159">
        <v>570.88</v>
      </c>
      <c r="L32" s="159" t="s">
        <v>379</v>
      </c>
    </row>
    <row r="33" spans="1:12" ht="39.950000000000003" customHeight="1">
      <c r="A33" s="156">
        <v>11313</v>
      </c>
      <c r="B33" s="157" t="s">
        <v>971</v>
      </c>
      <c r="C33" s="156"/>
      <c r="D33" s="159">
        <f t="shared" si="1"/>
        <v>0</v>
      </c>
      <c r="E33" s="159">
        <v>0</v>
      </c>
      <c r="F33" s="159" t="s">
        <v>379</v>
      </c>
      <c r="G33" s="159">
        <f t="shared" si="2"/>
        <v>0</v>
      </c>
      <c r="H33" s="159">
        <v>0</v>
      </c>
      <c r="I33" s="159" t="s">
        <v>379</v>
      </c>
      <c r="J33" s="159">
        <f t="shared" si="3"/>
        <v>0</v>
      </c>
      <c r="K33" s="159">
        <v>0</v>
      </c>
      <c r="L33" s="159" t="s">
        <v>379</v>
      </c>
    </row>
    <row r="34" spans="1:12" ht="39.950000000000003" customHeight="1">
      <c r="A34" s="156">
        <v>11314</v>
      </c>
      <c r="B34" s="157" t="s">
        <v>972</v>
      </c>
      <c r="C34" s="156"/>
      <c r="D34" s="159">
        <f t="shared" si="1"/>
        <v>0</v>
      </c>
      <c r="E34" s="159">
        <v>0</v>
      </c>
      <c r="F34" s="159" t="s">
        <v>379</v>
      </c>
      <c r="G34" s="159">
        <f t="shared" si="2"/>
        <v>0</v>
      </c>
      <c r="H34" s="159">
        <v>0</v>
      </c>
      <c r="I34" s="159" t="s">
        <v>379</v>
      </c>
      <c r="J34" s="159">
        <f t="shared" si="3"/>
        <v>0</v>
      </c>
      <c r="K34" s="159">
        <v>0</v>
      </c>
      <c r="L34" s="159" t="s">
        <v>379</v>
      </c>
    </row>
    <row r="35" spans="1:12" ht="39.950000000000003" customHeight="1">
      <c r="A35" s="156">
        <v>11315</v>
      </c>
      <c r="B35" s="157" t="s">
        <v>973</v>
      </c>
      <c r="C35" s="156"/>
      <c r="D35" s="159">
        <f t="shared" si="1"/>
        <v>0</v>
      </c>
      <c r="E35" s="159">
        <v>0</v>
      </c>
      <c r="F35" s="159" t="s">
        <v>379</v>
      </c>
      <c r="G35" s="159">
        <f t="shared" si="2"/>
        <v>0</v>
      </c>
      <c r="H35" s="159">
        <v>0</v>
      </c>
      <c r="I35" s="159" t="s">
        <v>379</v>
      </c>
      <c r="J35" s="159">
        <f t="shared" si="3"/>
        <v>0</v>
      </c>
      <c r="K35" s="159">
        <v>0</v>
      </c>
      <c r="L35" s="159" t="s">
        <v>379</v>
      </c>
    </row>
    <row r="36" spans="1:12" ht="39.950000000000003" customHeight="1">
      <c r="A36" s="156">
        <v>11316</v>
      </c>
      <c r="B36" s="157" t="s">
        <v>974</v>
      </c>
      <c r="C36" s="156"/>
      <c r="D36" s="159">
        <f t="shared" si="1"/>
        <v>0</v>
      </c>
      <c r="E36" s="159">
        <v>0</v>
      </c>
      <c r="F36" s="159" t="s">
        <v>379</v>
      </c>
      <c r="G36" s="159">
        <f t="shared" si="2"/>
        <v>0</v>
      </c>
      <c r="H36" s="159">
        <v>0</v>
      </c>
      <c r="I36" s="159" t="s">
        <v>379</v>
      </c>
      <c r="J36" s="159">
        <f t="shared" si="3"/>
        <v>0</v>
      </c>
      <c r="K36" s="159">
        <v>0</v>
      </c>
      <c r="L36" s="159" t="s">
        <v>379</v>
      </c>
    </row>
    <row r="37" spans="1:12" ht="39.950000000000003" customHeight="1">
      <c r="A37" s="156">
        <v>11317</v>
      </c>
      <c r="B37" s="157" t="s">
        <v>975</v>
      </c>
      <c r="C37" s="156"/>
      <c r="D37" s="159">
        <f t="shared" si="1"/>
        <v>0</v>
      </c>
      <c r="E37" s="159">
        <v>0</v>
      </c>
      <c r="F37" s="159" t="s">
        <v>379</v>
      </c>
      <c r="G37" s="159">
        <f t="shared" si="2"/>
        <v>0</v>
      </c>
      <c r="H37" s="159">
        <v>0</v>
      </c>
      <c r="I37" s="159" t="s">
        <v>379</v>
      </c>
      <c r="J37" s="159">
        <f t="shared" si="3"/>
        <v>0</v>
      </c>
      <c r="K37" s="159">
        <v>0</v>
      </c>
      <c r="L37" s="159" t="s">
        <v>379</v>
      </c>
    </row>
    <row r="38" spans="1:12" ht="39.950000000000003" customHeight="1">
      <c r="A38" s="156">
        <v>11318</v>
      </c>
      <c r="B38" s="157" t="s">
        <v>976</v>
      </c>
      <c r="C38" s="156"/>
      <c r="D38" s="159">
        <f t="shared" si="1"/>
        <v>0</v>
      </c>
      <c r="E38" s="159">
        <v>0</v>
      </c>
      <c r="F38" s="159" t="s">
        <v>379</v>
      </c>
      <c r="G38" s="159">
        <f t="shared" si="2"/>
        <v>0</v>
      </c>
      <c r="H38" s="159">
        <v>0</v>
      </c>
      <c r="I38" s="159" t="s">
        <v>379</v>
      </c>
      <c r="J38" s="159">
        <f t="shared" si="3"/>
        <v>0</v>
      </c>
      <c r="K38" s="159">
        <v>0</v>
      </c>
      <c r="L38" s="159" t="s">
        <v>379</v>
      </c>
    </row>
    <row r="39" spans="1:12" ht="39.950000000000003" customHeight="1">
      <c r="A39" s="156">
        <v>11319</v>
      </c>
      <c r="B39" s="157" t="s">
        <v>977</v>
      </c>
      <c r="C39" s="156"/>
      <c r="D39" s="159">
        <f t="shared" si="1"/>
        <v>375</v>
      </c>
      <c r="E39" s="159">
        <v>375</v>
      </c>
      <c r="F39" s="159" t="s">
        <v>379</v>
      </c>
      <c r="G39" s="159">
        <f t="shared" si="2"/>
        <v>375</v>
      </c>
      <c r="H39" s="159">
        <v>375</v>
      </c>
      <c r="I39" s="159" t="s">
        <v>379</v>
      </c>
      <c r="J39" s="159">
        <f t="shared" si="3"/>
        <v>375</v>
      </c>
      <c r="K39" s="159">
        <v>375</v>
      </c>
      <c r="L39" s="159" t="s">
        <v>379</v>
      </c>
    </row>
    <row r="40" spans="1:12" ht="39.950000000000003" customHeight="1">
      <c r="A40" s="156">
        <v>1140</v>
      </c>
      <c r="B40" s="157" t="s">
        <v>978</v>
      </c>
      <c r="C40" s="156" t="s">
        <v>979</v>
      </c>
      <c r="D40" s="159">
        <f>SUM(D41,D42)</f>
        <v>9000</v>
      </c>
      <c r="E40" s="159">
        <f>SUM(E41,E42)</f>
        <v>9000</v>
      </c>
      <c r="F40" s="159" t="s">
        <v>379</v>
      </c>
      <c r="G40" s="159">
        <f>SUM(G41,G42)</f>
        <v>9000</v>
      </c>
      <c r="H40" s="159">
        <f>SUM(H41,H42)</f>
        <v>9000</v>
      </c>
      <c r="I40" s="159" t="s">
        <v>379</v>
      </c>
      <c r="J40" s="159">
        <f>SUM(J41,J42)</f>
        <v>4382.3999999999996</v>
      </c>
      <c r="K40" s="159">
        <f>SUM(K41,K42)</f>
        <v>4382.3999999999996</v>
      </c>
      <c r="L40" s="159" t="s">
        <v>379</v>
      </c>
    </row>
    <row r="41" spans="1:12" ht="39.950000000000003" customHeight="1">
      <c r="A41" s="156">
        <v>1141</v>
      </c>
      <c r="B41" s="157" t="s">
        <v>980</v>
      </c>
      <c r="C41" s="156"/>
      <c r="D41" s="159">
        <f>SUM(E41,F41)</f>
        <v>3000</v>
      </c>
      <c r="E41" s="159">
        <v>3000</v>
      </c>
      <c r="F41" s="159" t="s">
        <v>379</v>
      </c>
      <c r="G41" s="159">
        <f>SUM(H41,I41)</f>
        <v>3000</v>
      </c>
      <c r="H41" s="159">
        <v>3000</v>
      </c>
      <c r="I41" s="159" t="s">
        <v>379</v>
      </c>
      <c r="J41" s="159">
        <f>SUM(K41,L41)</f>
        <v>1090</v>
      </c>
      <c r="K41" s="159">
        <v>1090</v>
      </c>
      <c r="L41" s="159" t="s">
        <v>379</v>
      </c>
    </row>
    <row r="42" spans="1:12" ht="39.950000000000003" customHeight="1">
      <c r="A42" s="156">
        <v>1142</v>
      </c>
      <c r="B42" s="157" t="s">
        <v>981</v>
      </c>
      <c r="C42" s="156"/>
      <c r="D42" s="159">
        <f>SUM(E42,F42)</f>
        <v>6000</v>
      </c>
      <c r="E42" s="159">
        <v>6000</v>
      </c>
      <c r="F42" s="159" t="s">
        <v>379</v>
      </c>
      <c r="G42" s="159">
        <f>SUM(H42,I42)</f>
        <v>6000</v>
      </c>
      <c r="H42" s="159">
        <v>6000</v>
      </c>
      <c r="I42" s="159" t="s">
        <v>379</v>
      </c>
      <c r="J42" s="159">
        <f>SUM(K42,L42)</f>
        <v>3292.4</v>
      </c>
      <c r="K42" s="159">
        <v>3292.4</v>
      </c>
      <c r="L42" s="159" t="s">
        <v>379</v>
      </c>
    </row>
    <row r="43" spans="1:12" ht="39.950000000000003" customHeight="1">
      <c r="A43" s="156">
        <v>1150</v>
      </c>
      <c r="B43" s="157" t="s">
        <v>982</v>
      </c>
      <c r="C43" s="156" t="s">
        <v>983</v>
      </c>
      <c r="D43" s="159">
        <f>SUM(D44,D48)</f>
        <v>0</v>
      </c>
      <c r="E43" s="159">
        <f>SUM(E44,E48)</f>
        <v>0</v>
      </c>
      <c r="F43" s="159" t="s">
        <v>379</v>
      </c>
      <c r="G43" s="159">
        <f>SUM(G44,G48)</f>
        <v>0</v>
      </c>
      <c r="H43" s="159">
        <f>SUM(H44,H48)</f>
        <v>0</v>
      </c>
      <c r="I43" s="159" t="s">
        <v>379</v>
      </c>
      <c r="J43" s="159">
        <f>SUM(J44,J48)</f>
        <v>0</v>
      </c>
      <c r="K43" s="159">
        <f>SUM(K44,K48)</f>
        <v>0</v>
      </c>
      <c r="L43" s="159" t="s">
        <v>379</v>
      </c>
    </row>
    <row r="44" spans="1:12" ht="39.950000000000003" customHeight="1">
      <c r="A44" s="156">
        <v>1151</v>
      </c>
      <c r="B44" s="157" t="s">
        <v>984</v>
      </c>
      <c r="C44" s="156"/>
      <c r="D44" s="159">
        <f>SUM(D45:D47)</f>
        <v>0</v>
      </c>
      <c r="E44" s="159">
        <f>SUM(E45:E47)</f>
        <v>0</v>
      </c>
      <c r="F44" s="159" t="s">
        <v>379</v>
      </c>
      <c r="G44" s="159">
        <f>SUM(G45:G47)</f>
        <v>0</v>
      </c>
      <c r="H44" s="159">
        <f>SUM(H45:H47)</f>
        <v>0</v>
      </c>
      <c r="I44" s="159" t="s">
        <v>379</v>
      </c>
      <c r="J44" s="159">
        <f>SUM(J45:J47)</f>
        <v>0</v>
      </c>
      <c r="K44" s="159">
        <f>SUM(K45:K47)</f>
        <v>0</v>
      </c>
      <c r="L44" s="159" t="s">
        <v>379</v>
      </c>
    </row>
    <row r="45" spans="1:12" ht="39.950000000000003" customHeight="1">
      <c r="A45" s="156">
        <v>1152</v>
      </c>
      <c r="B45" s="157" t="s">
        <v>985</v>
      </c>
      <c r="C45" s="156"/>
      <c r="D45" s="159">
        <f>SUM(E45,F45)</f>
        <v>0</v>
      </c>
      <c r="E45" s="159">
        <v>0</v>
      </c>
      <c r="F45" s="159" t="s">
        <v>379</v>
      </c>
      <c r="G45" s="159">
        <f>SUM(H45,I45)</f>
        <v>0</v>
      </c>
      <c r="H45" s="159">
        <v>0</v>
      </c>
      <c r="I45" s="159" t="s">
        <v>379</v>
      </c>
      <c r="J45" s="159">
        <f>SUM(K45,L45)</f>
        <v>0</v>
      </c>
      <c r="K45" s="159">
        <v>0</v>
      </c>
      <c r="L45" s="159" t="s">
        <v>379</v>
      </c>
    </row>
    <row r="46" spans="1:12" ht="39.950000000000003" customHeight="1">
      <c r="A46" s="156">
        <v>1153</v>
      </c>
      <c r="B46" s="157" t="s">
        <v>986</v>
      </c>
      <c r="C46" s="156"/>
      <c r="D46" s="159">
        <f>SUM(E46,F46)</f>
        <v>0</v>
      </c>
      <c r="E46" s="159">
        <v>0</v>
      </c>
      <c r="F46" s="159" t="s">
        <v>379</v>
      </c>
      <c r="G46" s="159">
        <f>SUM(H46,I46)</f>
        <v>0</v>
      </c>
      <c r="H46" s="159">
        <v>0</v>
      </c>
      <c r="I46" s="159" t="s">
        <v>379</v>
      </c>
      <c r="J46" s="159">
        <f>SUM(K46,L46)</f>
        <v>0</v>
      </c>
      <c r="K46" s="159">
        <v>0</v>
      </c>
      <c r="L46" s="159" t="s">
        <v>379</v>
      </c>
    </row>
    <row r="47" spans="1:12" ht="39.950000000000003" customHeight="1">
      <c r="A47" s="156">
        <v>1154</v>
      </c>
      <c r="B47" s="157" t="s">
        <v>987</v>
      </c>
      <c r="C47" s="156"/>
      <c r="D47" s="159">
        <f>SUM(E47,F47)</f>
        <v>0</v>
      </c>
      <c r="E47" s="159">
        <v>0</v>
      </c>
      <c r="F47" s="159" t="s">
        <v>379</v>
      </c>
      <c r="G47" s="159">
        <f>SUM(H47,I47)</f>
        <v>0</v>
      </c>
      <c r="H47" s="159">
        <v>0</v>
      </c>
      <c r="I47" s="159" t="s">
        <v>379</v>
      </c>
      <c r="J47" s="159">
        <f>SUM(K47,L47)</f>
        <v>0</v>
      </c>
      <c r="K47" s="159">
        <v>0</v>
      </c>
      <c r="L47" s="159" t="s">
        <v>379</v>
      </c>
    </row>
    <row r="48" spans="1:12" ht="39.950000000000003" customHeight="1">
      <c r="A48" s="156">
        <v>1155</v>
      </c>
      <c r="B48" s="157" t="s">
        <v>988</v>
      </c>
      <c r="C48" s="156"/>
      <c r="D48" s="159">
        <f>SUM(E48,F48)</f>
        <v>0</v>
      </c>
      <c r="E48" s="159">
        <v>0</v>
      </c>
      <c r="F48" s="159" t="s">
        <v>379</v>
      </c>
      <c r="G48" s="159">
        <f>SUM(H48,I48)</f>
        <v>0</v>
      </c>
      <c r="H48" s="159">
        <v>0</v>
      </c>
      <c r="I48" s="159" t="s">
        <v>379</v>
      </c>
      <c r="J48" s="159">
        <f>SUM(K48,L48)</f>
        <v>0</v>
      </c>
      <c r="K48" s="159">
        <v>0</v>
      </c>
      <c r="L48" s="159" t="s">
        <v>379</v>
      </c>
    </row>
    <row r="49" spans="1:12" ht="39.950000000000003" customHeight="1">
      <c r="A49" s="156">
        <v>1200</v>
      </c>
      <c r="B49" s="157" t="s">
        <v>989</v>
      </c>
      <c r="C49" s="156" t="s">
        <v>990</v>
      </c>
      <c r="D49" s="159">
        <f t="shared" ref="D49:L49" si="4">SUM(D50,D52,D54,D56,D58,D65)</f>
        <v>1363803.699</v>
      </c>
      <c r="E49" s="159">
        <f t="shared" si="4"/>
        <v>731964.3</v>
      </c>
      <c r="F49" s="159">
        <f t="shared" si="4"/>
        <v>631839.39899999998</v>
      </c>
      <c r="G49" s="159">
        <f t="shared" si="4"/>
        <v>1762876.3940000001</v>
      </c>
      <c r="H49" s="159">
        <f t="shared" si="4"/>
        <v>731964.3</v>
      </c>
      <c r="I49" s="159">
        <f t="shared" si="4"/>
        <v>1030912.094</v>
      </c>
      <c r="J49" s="159">
        <f t="shared" si="4"/>
        <v>554968.27</v>
      </c>
      <c r="K49" s="159">
        <f t="shared" si="4"/>
        <v>365872.4</v>
      </c>
      <c r="L49" s="159">
        <f t="shared" si="4"/>
        <v>189095.87</v>
      </c>
    </row>
    <row r="50" spans="1:12" ht="39.950000000000003" customHeight="1">
      <c r="A50" s="156">
        <v>1210</v>
      </c>
      <c r="B50" s="157" t="s">
        <v>991</v>
      </c>
      <c r="C50" s="156" t="s">
        <v>992</v>
      </c>
      <c r="D50" s="159">
        <f>SUM(D51)</f>
        <v>0</v>
      </c>
      <c r="E50" s="159">
        <f>SUM(E51)</f>
        <v>0</v>
      </c>
      <c r="F50" s="159" t="s">
        <v>379</v>
      </c>
      <c r="G50" s="159">
        <f>SUM(G51)</f>
        <v>0</v>
      </c>
      <c r="H50" s="159">
        <f>SUM(H51)</f>
        <v>0</v>
      </c>
      <c r="I50" s="159" t="s">
        <v>379</v>
      </c>
      <c r="J50" s="159">
        <f>SUM(J51)</f>
        <v>0</v>
      </c>
      <c r="K50" s="159">
        <f>SUM(K51)</f>
        <v>0</v>
      </c>
      <c r="L50" s="159" t="s">
        <v>379</v>
      </c>
    </row>
    <row r="51" spans="1:12" ht="39.950000000000003" customHeight="1">
      <c r="A51" s="156">
        <v>1211</v>
      </c>
      <c r="B51" s="157" t="s">
        <v>993</v>
      </c>
      <c r="C51" s="156"/>
      <c r="D51" s="159">
        <f>SUM(E51,F51)</f>
        <v>0</v>
      </c>
      <c r="E51" s="159">
        <v>0</v>
      </c>
      <c r="F51" s="159" t="s">
        <v>379</v>
      </c>
      <c r="G51" s="159">
        <f>SUM(H51,I51)</f>
        <v>0</v>
      </c>
      <c r="H51" s="159">
        <v>0</v>
      </c>
      <c r="I51" s="159" t="s">
        <v>379</v>
      </c>
      <c r="J51" s="159">
        <f>SUM(K51,L51)</f>
        <v>0</v>
      </c>
      <c r="K51" s="159">
        <v>0</v>
      </c>
      <c r="L51" s="159" t="s">
        <v>379</v>
      </c>
    </row>
    <row r="52" spans="1:12" ht="39.950000000000003" customHeight="1">
      <c r="A52" s="156">
        <v>1220</v>
      </c>
      <c r="B52" s="157" t="s">
        <v>994</v>
      </c>
      <c r="C52" s="156" t="s">
        <v>995</v>
      </c>
      <c r="D52" s="159">
        <f>SUM(D53)</f>
        <v>0</v>
      </c>
      <c r="E52" s="159" t="s">
        <v>379</v>
      </c>
      <c r="F52" s="159">
        <f>SUM(F53)</f>
        <v>0</v>
      </c>
      <c r="G52" s="159">
        <f>SUM(G53)</f>
        <v>0</v>
      </c>
      <c r="H52" s="159" t="s">
        <v>379</v>
      </c>
      <c r="I52" s="159">
        <f>SUM(I53)</f>
        <v>0</v>
      </c>
      <c r="J52" s="159">
        <f>SUM(J53)</f>
        <v>0</v>
      </c>
      <c r="K52" s="159" t="s">
        <v>379</v>
      </c>
      <c r="L52" s="159">
        <f>SUM(L53)</f>
        <v>0</v>
      </c>
    </row>
    <row r="53" spans="1:12" ht="39.950000000000003" customHeight="1">
      <c r="A53" s="156">
        <v>1221</v>
      </c>
      <c r="B53" s="157" t="s">
        <v>996</v>
      </c>
      <c r="C53" s="156"/>
      <c r="D53" s="159">
        <f>SUM(E53,F53)</f>
        <v>0</v>
      </c>
      <c r="E53" s="159" t="s">
        <v>379</v>
      </c>
      <c r="F53" s="159">
        <v>0</v>
      </c>
      <c r="G53" s="159">
        <f>SUM(H53,I53)</f>
        <v>0</v>
      </c>
      <c r="H53" s="159" t="s">
        <v>379</v>
      </c>
      <c r="I53" s="159">
        <v>0</v>
      </c>
      <c r="J53" s="159">
        <f>SUM(K53,L53)</f>
        <v>0</v>
      </c>
      <c r="K53" s="159" t="s">
        <v>379</v>
      </c>
      <c r="L53" s="159">
        <v>0</v>
      </c>
    </row>
    <row r="54" spans="1:12" ht="39.950000000000003" customHeight="1">
      <c r="A54" s="156">
        <v>1230</v>
      </c>
      <c r="B54" s="157" t="s">
        <v>997</v>
      </c>
      <c r="C54" s="156" t="s">
        <v>998</v>
      </c>
      <c r="D54" s="159">
        <f>SUM(D55)</f>
        <v>0</v>
      </c>
      <c r="E54" s="159">
        <f>SUM(E55)</f>
        <v>0</v>
      </c>
      <c r="F54" s="159" t="s">
        <v>379</v>
      </c>
      <c r="G54" s="159">
        <f>SUM(G55)</f>
        <v>0</v>
      </c>
      <c r="H54" s="159">
        <f>SUM(H55)</f>
        <v>0</v>
      </c>
      <c r="I54" s="159" t="s">
        <v>379</v>
      </c>
      <c r="J54" s="159">
        <f>SUM(J55)</f>
        <v>0</v>
      </c>
      <c r="K54" s="159">
        <f>SUM(K55)</f>
        <v>0</v>
      </c>
      <c r="L54" s="159" t="s">
        <v>379</v>
      </c>
    </row>
    <row r="55" spans="1:12" ht="39.950000000000003" customHeight="1">
      <c r="A55" s="156">
        <v>1231</v>
      </c>
      <c r="B55" s="157" t="s">
        <v>999</v>
      </c>
      <c r="C55" s="156"/>
      <c r="D55" s="159">
        <f>SUM(E55,F55)</f>
        <v>0</v>
      </c>
      <c r="E55" s="159">
        <v>0</v>
      </c>
      <c r="F55" s="159" t="s">
        <v>379</v>
      </c>
      <c r="G55" s="159">
        <f>SUM(H55,I55)</f>
        <v>0</v>
      </c>
      <c r="H55" s="159">
        <v>0</v>
      </c>
      <c r="I55" s="159" t="s">
        <v>379</v>
      </c>
      <c r="J55" s="159">
        <f>SUM(K55,L55)</f>
        <v>0</v>
      </c>
      <c r="K55" s="159">
        <v>0</v>
      </c>
      <c r="L55" s="159" t="s">
        <v>379</v>
      </c>
    </row>
    <row r="56" spans="1:12" ht="39.950000000000003" customHeight="1">
      <c r="A56" s="156">
        <v>1240</v>
      </c>
      <c r="B56" s="157" t="s">
        <v>1000</v>
      </c>
      <c r="C56" s="156" t="s">
        <v>1001</v>
      </c>
      <c r="D56" s="159">
        <f>SUM(D57)</f>
        <v>0</v>
      </c>
      <c r="E56" s="159" t="s">
        <v>379</v>
      </c>
      <c r="F56" s="159">
        <f>SUM(F57)</f>
        <v>0</v>
      </c>
      <c r="G56" s="159">
        <f>SUM(G57)</f>
        <v>0</v>
      </c>
      <c r="H56" s="159" t="s">
        <v>379</v>
      </c>
      <c r="I56" s="159">
        <f>SUM(I57)</f>
        <v>0</v>
      </c>
      <c r="J56" s="159">
        <f>SUM(J57)</f>
        <v>0</v>
      </c>
      <c r="K56" s="159" t="s">
        <v>379</v>
      </c>
      <c r="L56" s="159">
        <f>SUM(L57)</f>
        <v>0</v>
      </c>
    </row>
    <row r="57" spans="1:12" ht="39.950000000000003" customHeight="1">
      <c r="A57" s="156">
        <v>1241</v>
      </c>
      <c r="B57" s="157" t="s">
        <v>1002</v>
      </c>
      <c r="C57" s="156"/>
      <c r="D57" s="159">
        <f>SUM(E57,F57)</f>
        <v>0</v>
      </c>
      <c r="E57" s="159" t="s">
        <v>379</v>
      </c>
      <c r="F57" s="159">
        <v>0</v>
      </c>
      <c r="G57" s="159">
        <f>SUM(H57,I57)</f>
        <v>0</v>
      </c>
      <c r="H57" s="159" t="s">
        <v>379</v>
      </c>
      <c r="I57" s="159">
        <v>0</v>
      </c>
      <c r="J57" s="159">
        <f>SUM(K57,L57)</f>
        <v>0</v>
      </c>
      <c r="K57" s="159" t="s">
        <v>379</v>
      </c>
      <c r="L57" s="159">
        <v>0</v>
      </c>
    </row>
    <row r="58" spans="1:12" ht="39.950000000000003" customHeight="1">
      <c r="A58" s="156">
        <v>1250</v>
      </c>
      <c r="B58" s="157" t="s">
        <v>1003</v>
      </c>
      <c r="C58" s="156" t="s">
        <v>1004</v>
      </c>
      <c r="D58" s="159">
        <f>SUM(D59,D60,D63,D64)</f>
        <v>731964.3</v>
      </c>
      <c r="E58" s="159">
        <f>SUM(E59,E60,E63,E64)</f>
        <v>731964.3</v>
      </c>
      <c r="F58" s="159" t="s">
        <v>379</v>
      </c>
      <c r="G58" s="159">
        <f>SUM(G59,G60,G63,G64)</f>
        <v>731964.3</v>
      </c>
      <c r="H58" s="159">
        <f>SUM(H59,H60,H63,H64)</f>
        <v>731964.3</v>
      </c>
      <c r="I58" s="159" t="s">
        <v>379</v>
      </c>
      <c r="J58" s="159">
        <f>SUM(J59,J60,J63,J64)</f>
        <v>365872.4</v>
      </c>
      <c r="K58" s="159">
        <f>SUM(K59,K60,K63,K64)</f>
        <v>365872.4</v>
      </c>
      <c r="L58" s="159" t="s">
        <v>379</v>
      </c>
    </row>
    <row r="59" spans="1:12" ht="39.950000000000003" customHeight="1">
      <c r="A59" s="156">
        <v>1251</v>
      </c>
      <c r="B59" s="157" t="s">
        <v>1005</v>
      </c>
      <c r="C59" s="156"/>
      <c r="D59" s="159">
        <f>SUM(E59,F59)</f>
        <v>728913.9</v>
      </c>
      <c r="E59" s="159">
        <v>728913.9</v>
      </c>
      <c r="F59" s="159" t="s">
        <v>379</v>
      </c>
      <c r="G59" s="159">
        <f>SUM(H59,I59)</f>
        <v>728913.9</v>
      </c>
      <c r="H59" s="159">
        <v>728913.9</v>
      </c>
      <c r="I59" s="159" t="s">
        <v>379</v>
      </c>
      <c r="J59" s="159">
        <f>SUM(K59,L59)</f>
        <v>364457</v>
      </c>
      <c r="K59" s="159">
        <v>364457</v>
      </c>
      <c r="L59" s="159" t="s">
        <v>379</v>
      </c>
    </row>
    <row r="60" spans="1:12" ht="39.950000000000003" customHeight="1">
      <c r="A60" s="156">
        <v>1252</v>
      </c>
      <c r="B60" s="157" t="s">
        <v>1006</v>
      </c>
      <c r="C60" s="156"/>
      <c r="D60" s="159">
        <f>SUM(D61:D62)</f>
        <v>0</v>
      </c>
      <c r="E60" s="159">
        <f>SUM(E61:E62)</f>
        <v>0</v>
      </c>
      <c r="F60" s="159" t="s">
        <v>379</v>
      </c>
      <c r="G60" s="159">
        <f>SUM(G61:G62)</f>
        <v>0</v>
      </c>
      <c r="H60" s="159">
        <f>SUM(H61:H62)</f>
        <v>0</v>
      </c>
      <c r="I60" s="159" t="s">
        <v>379</v>
      </c>
      <c r="J60" s="159">
        <f>SUM(J61:J62)</f>
        <v>0</v>
      </c>
      <c r="K60" s="159">
        <f>SUM(K61:K62)</f>
        <v>0</v>
      </c>
      <c r="L60" s="159" t="s">
        <v>379</v>
      </c>
    </row>
    <row r="61" spans="1:12" ht="39.950000000000003" customHeight="1">
      <c r="A61" s="156">
        <v>1253</v>
      </c>
      <c r="B61" s="157" t="s">
        <v>1007</v>
      </c>
      <c r="C61" s="156"/>
      <c r="D61" s="159">
        <f>SUM(E61,F61)</f>
        <v>0</v>
      </c>
      <c r="E61" s="159">
        <v>0</v>
      </c>
      <c r="F61" s="159" t="s">
        <v>379</v>
      </c>
      <c r="G61" s="159">
        <f>SUM(H61,I61)</f>
        <v>0</v>
      </c>
      <c r="H61" s="159">
        <v>0</v>
      </c>
      <c r="I61" s="159" t="s">
        <v>379</v>
      </c>
      <c r="J61" s="159">
        <f>SUM(K61,L61)</f>
        <v>0</v>
      </c>
      <c r="K61" s="159">
        <v>0</v>
      </c>
      <c r="L61" s="159" t="s">
        <v>379</v>
      </c>
    </row>
    <row r="62" spans="1:12" ht="39.950000000000003" customHeight="1">
      <c r="A62" s="156">
        <v>1254</v>
      </c>
      <c r="B62" s="157" t="s">
        <v>1008</v>
      </c>
      <c r="C62" s="156"/>
      <c r="D62" s="159">
        <f>SUM(E62,F62)</f>
        <v>0</v>
      </c>
      <c r="E62" s="159">
        <v>0</v>
      </c>
      <c r="F62" s="159" t="s">
        <v>379</v>
      </c>
      <c r="G62" s="159">
        <f>SUM(H62,I62)</f>
        <v>0</v>
      </c>
      <c r="H62" s="159">
        <v>0</v>
      </c>
      <c r="I62" s="159" t="s">
        <v>379</v>
      </c>
      <c r="J62" s="159">
        <f>SUM(K62,L62)</f>
        <v>0</v>
      </c>
      <c r="K62" s="159">
        <v>0</v>
      </c>
      <c r="L62" s="159" t="s">
        <v>379</v>
      </c>
    </row>
    <row r="63" spans="1:12" ht="39.950000000000003" customHeight="1">
      <c r="A63" s="156">
        <v>1255</v>
      </c>
      <c r="B63" s="157" t="s">
        <v>1009</v>
      </c>
      <c r="C63" s="156"/>
      <c r="D63" s="159">
        <f>SUM(E63,F63)</f>
        <v>3050.4</v>
      </c>
      <c r="E63" s="159">
        <v>3050.4</v>
      </c>
      <c r="F63" s="159" t="s">
        <v>379</v>
      </c>
      <c r="G63" s="159">
        <f>SUM(H63,I63)</f>
        <v>3050.4</v>
      </c>
      <c r="H63" s="159">
        <v>3050.4</v>
      </c>
      <c r="I63" s="159" t="s">
        <v>379</v>
      </c>
      <c r="J63" s="159">
        <f>SUM(K63,L63)</f>
        <v>1415.4</v>
      </c>
      <c r="K63" s="159">
        <v>1415.4</v>
      </c>
      <c r="L63" s="159" t="s">
        <v>379</v>
      </c>
    </row>
    <row r="64" spans="1:12" ht="39.950000000000003" customHeight="1">
      <c r="A64" s="156">
        <v>1256</v>
      </c>
      <c r="B64" s="157" t="s">
        <v>1010</v>
      </c>
      <c r="C64" s="156"/>
      <c r="D64" s="159">
        <f>SUM(E64,F64)</f>
        <v>0</v>
      </c>
      <c r="E64" s="159">
        <v>0</v>
      </c>
      <c r="F64" s="159" t="s">
        <v>379</v>
      </c>
      <c r="G64" s="159">
        <f>SUM(H64,I64)</f>
        <v>0</v>
      </c>
      <c r="H64" s="159">
        <v>0</v>
      </c>
      <c r="I64" s="159" t="s">
        <v>379</v>
      </c>
      <c r="J64" s="159">
        <f>SUM(K64,L64)</f>
        <v>0</v>
      </c>
      <c r="K64" s="159">
        <v>0</v>
      </c>
      <c r="L64" s="159" t="s">
        <v>379</v>
      </c>
    </row>
    <row r="65" spans="1:12" ht="39.950000000000003" customHeight="1">
      <c r="A65" s="156">
        <v>1260</v>
      </c>
      <c r="B65" s="157" t="s">
        <v>1011</v>
      </c>
      <c r="C65" s="156" t="s">
        <v>1012</v>
      </c>
      <c r="D65" s="159">
        <f>SUM(D66,D67)</f>
        <v>631839.39899999998</v>
      </c>
      <c r="E65" s="159" t="s">
        <v>379</v>
      </c>
      <c r="F65" s="159">
        <f>SUM(F66,F67)</f>
        <v>631839.39899999998</v>
      </c>
      <c r="G65" s="159">
        <f>SUM(G66,G67)</f>
        <v>1030912.094</v>
      </c>
      <c r="H65" s="159" t="s">
        <v>379</v>
      </c>
      <c r="I65" s="159">
        <f>SUM(I66,I67)</f>
        <v>1030912.094</v>
      </c>
      <c r="J65" s="159">
        <f>SUM(J66,J67)</f>
        <v>189095.87</v>
      </c>
      <c r="K65" s="159" t="s">
        <v>379</v>
      </c>
      <c r="L65" s="159">
        <f>SUM(L66,L67)</f>
        <v>189095.87</v>
      </c>
    </row>
    <row r="66" spans="1:12" ht="39.950000000000003" customHeight="1">
      <c r="A66" s="156">
        <v>1261</v>
      </c>
      <c r="B66" s="157" t="s">
        <v>1013</v>
      </c>
      <c r="C66" s="156"/>
      <c r="D66" s="159">
        <f>SUM(E66,F66)</f>
        <v>631839.39899999998</v>
      </c>
      <c r="E66" s="159" t="s">
        <v>379</v>
      </c>
      <c r="F66" s="159">
        <v>631839.39899999998</v>
      </c>
      <c r="G66" s="159">
        <f>SUM(H66,I66)</f>
        <v>1030912.094</v>
      </c>
      <c r="H66" s="159" t="s">
        <v>379</v>
      </c>
      <c r="I66" s="159">
        <v>1030912.094</v>
      </c>
      <c r="J66" s="159">
        <f>SUM(K66,L66)</f>
        <v>189095.87</v>
      </c>
      <c r="K66" s="159" t="s">
        <v>379</v>
      </c>
      <c r="L66" s="159">
        <v>189095.87</v>
      </c>
    </row>
    <row r="67" spans="1:12" ht="39.950000000000003" customHeight="1">
      <c r="A67" s="156">
        <v>1262</v>
      </c>
      <c r="B67" s="157" t="s">
        <v>1014</v>
      </c>
      <c r="C67" s="156"/>
      <c r="D67" s="159">
        <f>SUM(E67,F67)</f>
        <v>0</v>
      </c>
      <c r="E67" s="159" t="s">
        <v>379</v>
      </c>
      <c r="F67" s="159">
        <v>0</v>
      </c>
      <c r="G67" s="159">
        <f>SUM(H67,I67)</f>
        <v>0</v>
      </c>
      <c r="H67" s="159" t="s">
        <v>379</v>
      </c>
      <c r="I67" s="159">
        <v>0</v>
      </c>
      <c r="J67" s="159">
        <f>SUM(K67,L67)</f>
        <v>0</v>
      </c>
      <c r="K67" s="159" t="s">
        <v>379</v>
      </c>
      <c r="L67" s="159">
        <v>0</v>
      </c>
    </row>
    <row r="68" spans="1:12" ht="39.950000000000003" customHeight="1">
      <c r="A68" s="156">
        <v>1300</v>
      </c>
      <c r="B68" s="157" t="s">
        <v>1015</v>
      </c>
      <c r="C68" s="156" t="s">
        <v>1016</v>
      </c>
      <c r="D68" s="159">
        <f t="shared" ref="D68:L68" si="5">SUM(D69,D71,D73,D78,D82,D106,D109,D112,D115)</f>
        <v>331025.99599999998</v>
      </c>
      <c r="E68" s="159">
        <f t="shared" si="5"/>
        <v>131406.546</v>
      </c>
      <c r="F68" s="159">
        <f t="shared" si="5"/>
        <v>299619.45</v>
      </c>
      <c r="G68" s="159">
        <f t="shared" si="5"/>
        <v>327498.26130000001</v>
      </c>
      <c r="H68" s="159">
        <f t="shared" si="5"/>
        <v>176555.09399999998</v>
      </c>
      <c r="I68" s="159">
        <f t="shared" si="5"/>
        <v>297943.16729999997</v>
      </c>
      <c r="J68" s="159">
        <f t="shared" si="5"/>
        <v>82598.094599999997</v>
      </c>
      <c r="K68" s="159">
        <f t="shared" si="5"/>
        <v>81454.994599999991</v>
      </c>
      <c r="L68" s="159">
        <f t="shared" si="5"/>
        <v>86143.1</v>
      </c>
    </row>
    <row r="69" spans="1:12" ht="39.950000000000003" customHeight="1">
      <c r="A69" s="156">
        <v>1310</v>
      </c>
      <c r="B69" s="157" t="s">
        <v>1017</v>
      </c>
      <c r="C69" s="156" t="s">
        <v>1018</v>
      </c>
      <c r="D69" s="159">
        <f>SUM(D70)</f>
        <v>0</v>
      </c>
      <c r="E69" s="159" t="s">
        <v>379</v>
      </c>
      <c r="F69" s="159">
        <f>SUM(F70)</f>
        <v>0</v>
      </c>
      <c r="G69" s="159">
        <f>SUM(G70)</f>
        <v>0</v>
      </c>
      <c r="H69" s="159" t="s">
        <v>379</v>
      </c>
      <c r="I69" s="159">
        <f>SUM(I70)</f>
        <v>0</v>
      </c>
      <c r="J69" s="159">
        <f>SUM(J70)</f>
        <v>0</v>
      </c>
      <c r="K69" s="159" t="s">
        <v>379</v>
      </c>
      <c r="L69" s="159">
        <f>SUM(L70)</f>
        <v>0</v>
      </c>
    </row>
    <row r="70" spans="1:12" ht="39.950000000000003" customHeight="1">
      <c r="A70" s="156">
        <v>1311</v>
      </c>
      <c r="B70" s="157" t="s">
        <v>1019</v>
      </c>
      <c r="C70" s="156"/>
      <c r="D70" s="159">
        <f>SUM(E70,F70)</f>
        <v>0</v>
      </c>
      <c r="E70" s="159" t="s">
        <v>379</v>
      </c>
      <c r="F70" s="159">
        <v>0</v>
      </c>
      <c r="G70" s="159">
        <f>SUM(H70,I70)</f>
        <v>0</v>
      </c>
      <c r="H70" s="159" t="s">
        <v>379</v>
      </c>
      <c r="I70" s="159">
        <v>0</v>
      </c>
      <c r="J70" s="159">
        <f>SUM(K70,L70)</f>
        <v>0</v>
      </c>
      <c r="K70" s="159" t="s">
        <v>379</v>
      </c>
      <c r="L70" s="159">
        <v>0</v>
      </c>
    </row>
    <row r="71" spans="1:12" ht="39.950000000000003" customHeight="1">
      <c r="A71" s="156">
        <v>1320</v>
      </c>
      <c r="B71" s="157" t="s">
        <v>1020</v>
      </c>
      <c r="C71" s="156" t="s">
        <v>1021</v>
      </c>
      <c r="D71" s="159">
        <f>SUM(D72)</f>
        <v>0</v>
      </c>
      <c r="E71" s="159">
        <f>SUM(E72)</f>
        <v>0</v>
      </c>
      <c r="F71" s="159" t="s">
        <v>379</v>
      </c>
      <c r="G71" s="159">
        <f>SUM(G72)</f>
        <v>0</v>
      </c>
      <c r="H71" s="159">
        <f>SUM(H72)</f>
        <v>0</v>
      </c>
      <c r="I71" s="159" t="s">
        <v>379</v>
      </c>
      <c r="J71" s="159">
        <f>SUM(J72)</f>
        <v>0</v>
      </c>
      <c r="K71" s="159">
        <f>SUM(K72)</f>
        <v>0</v>
      </c>
      <c r="L71" s="159" t="s">
        <v>379</v>
      </c>
    </row>
    <row r="72" spans="1:12" ht="39.950000000000003" customHeight="1">
      <c r="A72" s="156">
        <v>1321</v>
      </c>
      <c r="B72" s="157" t="s">
        <v>1022</v>
      </c>
      <c r="C72" s="156"/>
      <c r="D72" s="159">
        <f>SUM(E72,F72)</f>
        <v>0</v>
      </c>
      <c r="E72" s="159">
        <v>0</v>
      </c>
      <c r="F72" s="159" t="s">
        <v>379</v>
      </c>
      <c r="G72" s="159">
        <f>SUM(H72,I72)</f>
        <v>0</v>
      </c>
      <c r="H72" s="159">
        <v>0</v>
      </c>
      <c r="I72" s="159" t="s">
        <v>379</v>
      </c>
      <c r="J72" s="159">
        <f>SUM(K72,L72)</f>
        <v>0</v>
      </c>
      <c r="K72" s="159">
        <v>0</v>
      </c>
      <c r="L72" s="159" t="s">
        <v>379</v>
      </c>
    </row>
    <row r="73" spans="1:12" ht="39.950000000000003" customHeight="1">
      <c r="A73" s="156">
        <v>1330</v>
      </c>
      <c r="B73" s="157" t="s">
        <v>1023</v>
      </c>
      <c r="C73" s="156" t="s">
        <v>1024</v>
      </c>
      <c r="D73" s="159">
        <f>SUM(D74:D77)</f>
        <v>23422.768</v>
      </c>
      <c r="E73" s="159">
        <f>SUM(E74:E77)</f>
        <v>23422.768</v>
      </c>
      <c r="F73" s="159" t="s">
        <v>379</v>
      </c>
      <c r="G73" s="159">
        <f>SUM(G74:G77)</f>
        <v>23422.768</v>
      </c>
      <c r="H73" s="159">
        <f>SUM(H74:H77)</f>
        <v>23422.768</v>
      </c>
      <c r="I73" s="159" t="s">
        <v>379</v>
      </c>
      <c r="J73" s="159">
        <f>SUM(J74:J77)</f>
        <v>11787.707999999999</v>
      </c>
      <c r="K73" s="159">
        <f>SUM(K74:K77)</f>
        <v>11787.707999999999</v>
      </c>
      <c r="L73" s="159" t="s">
        <v>379</v>
      </c>
    </row>
    <row r="74" spans="1:12" ht="39.950000000000003" customHeight="1">
      <c r="A74" s="156">
        <v>1331</v>
      </c>
      <c r="B74" s="157" t="s">
        <v>1025</v>
      </c>
      <c r="C74" s="156"/>
      <c r="D74" s="159">
        <f>SUM(E74,F74)</f>
        <v>20390.128000000001</v>
      </c>
      <c r="E74" s="159">
        <v>20390.128000000001</v>
      </c>
      <c r="F74" s="159" t="s">
        <v>379</v>
      </c>
      <c r="G74" s="159">
        <f>SUM(H74,I74)</f>
        <v>20390.128000000001</v>
      </c>
      <c r="H74" s="159">
        <v>20390.128000000001</v>
      </c>
      <c r="I74" s="159" t="s">
        <v>379</v>
      </c>
      <c r="J74" s="159">
        <f>SUM(K74,L74)</f>
        <v>9324.5949999999993</v>
      </c>
      <c r="K74" s="159">
        <v>9324.5949999999993</v>
      </c>
      <c r="L74" s="159" t="s">
        <v>379</v>
      </c>
    </row>
    <row r="75" spans="1:12" ht="39.950000000000003" customHeight="1">
      <c r="A75" s="156">
        <v>1332</v>
      </c>
      <c r="B75" s="157" t="s">
        <v>1026</v>
      </c>
      <c r="C75" s="156"/>
      <c r="D75" s="159">
        <f>SUM(E75,F75)</f>
        <v>0</v>
      </c>
      <c r="E75" s="159">
        <v>0</v>
      </c>
      <c r="F75" s="159" t="s">
        <v>379</v>
      </c>
      <c r="G75" s="159">
        <f>SUM(H75,I75)</f>
        <v>0</v>
      </c>
      <c r="H75" s="159">
        <v>0</v>
      </c>
      <c r="I75" s="159" t="s">
        <v>379</v>
      </c>
      <c r="J75" s="159">
        <f>SUM(K75,L75)</f>
        <v>0</v>
      </c>
      <c r="K75" s="159">
        <v>0</v>
      </c>
      <c r="L75" s="159" t="s">
        <v>379</v>
      </c>
    </row>
    <row r="76" spans="1:12" ht="39.950000000000003" customHeight="1">
      <c r="A76" s="156">
        <v>1333</v>
      </c>
      <c r="B76" s="157" t="s">
        <v>1027</v>
      </c>
      <c r="C76" s="156"/>
      <c r="D76" s="159">
        <f>SUM(E76,F76)</f>
        <v>1500</v>
      </c>
      <c r="E76" s="159">
        <v>1500</v>
      </c>
      <c r="F76" s="159" t="s">
        <v>379</v>
      </c>
      <c r="G76" s="159">
        <f>SUM(H76,I76)</f>
        <v>1500</v>
      </c>
      <c r="H76" s="159">
        <v>1500</v>
      </c>
      <c r="I76" s="159" t="s">
        <v>379</v>
      </c>
      <c r="J76" s="159">
        <f>SUM(K76,L76)</f>
        <v>761.11300000000006</v>
      </c>
      <c r="K76" s="159">
        <v>761.11300000000006</v>
      </c>
      <c r="L76" s="159" t="s">
        <v>379</v>
      </c>
    </row>
    <row r="77" spans="1:12" ht="39.950000000000003" customHeight="1">
      <c r="A77" s="156">
        <v>1334</v>
      </c>
      <c r="B77" s="157" t="s">
        <v>1028</v>
      </c>
      <c r="C77" s="156"/>
      <c r="D77" s="159">
        <f>SUM(E77,F77)</f>
        <v>1532.64</v>
      </c>
      <c r="E77" s="159">
        <v>1532.64</v>
      </c>
      <c r="F77" s="159" t="s">
        <v>379</v>
      </c>
      <c r="G77" s="159">
        <f>SUM(H77,I77)</f>
        <v>1532.64</v>
      </c>
      <c r="H77" s="159">
        <v>1532.64</v>
      </c>
      <c r="I77" s="159" t="s">
        <v>379</v>
      </c>
      <c r="J77" s="159">
        <f>SUM(K77,L77)</f>
        <v>1702</v>
      </c>
      <c r="K77" s="159">
        <v>1702</v>
      </c>
      <c r="L77" s="159" t="s">
        <v>379</v>
      </c>
    </row>
    <row r="78" spans="1:12" ht="39.950000000000003" customHeight="1">
      <c r="A78" s="156">
        <v>1340</v>
      </c>
      <c r="B78" s="157" t="s">
        <v>1029</v>
      </c>
      <c r="C78" s="156" t="s">
        <v>1030</v>
      </c>
      <c r="D78" s="159">
        <f>SUM(D79,D80,D81)</f>
        <v>6099</v>
      </c>
      <c r="E78" s="159">
        <f>SUM(E79,E80,E81)</f>
        <v>6099</v>
      </c>
      <c r="F78" s="159" t="s">
        <v>379</v>
      </c>
      <c r="G78" s="159">
        <f>SUM(G79,G80,G81)</f>
        <v>15930.444</v>
      </c>
      <c r="H78" s="159">
        <f>SUM(H79,H80,H81)</f>
        <v>15930.444</v>
      </c>
      <c r="I78" s="159" t="s">
        <v>379</v>
      </c>
      <c r="J78" s="159">
        <f>SUM(J79,J80,J81)</f>
        <v>15888.460000000001</v>
      </c>
      <c r="K78" s="159">
        <f>SUM(K79,K80,K81)</f>
        <v>15888.460000000001</v>
      </c>
      <c r="L78" s="159" t="s">
        <v>379</v>
      </c>
    </row>
    <row r="79" spans="1:12" ht="39.950000000000003" customHeight="1">
      <c r="A79" s="156">
        <v>1341</v>
      </c>
      <c r="B79" s="157" t="s">
        <v>1031</v>
      </c>
      <c r="C79" s="156"/>
      <c r="D79" s="159">
        <f>SUM(E79,F79)</f>
        <v>0</v>
      </c>
      <c r="E79" s="159">
        <v>0</v>
      </c>
      <c r="F79" s="159" t="s">
        <v>379</v>
      </c>
      <c r="G79" s="159">
        <f>SUM(H79,I79)</f>
        <v>0</v>
      </c>
      <c r="H79" s="159">
        <v>0</v>
      </c>
      <c r="I79" s="159" t="s">
        <v>379</v>
      </c>
      <c r="J79" s="159">
        <f>SUM(K79,L79)</f>
        <v>0</v>
      </c>
      <c r="K79" s="159">
        <v>0</v>
      </c>
      <c r="L79" s="159" t="s">
        <v>379</v>
      </c>
    </row>
    <row r="80" spans="1:12" ht="39.950000000000003" customHeight="1">
      <c r="A80" s="156">
        <v>1342</v>
      </c>
      <c r="B80" s="157" t="s">
        <v>1032</v>
      </c>
      <c r="C80" s="156"/>
      <c r="D80" s="159">
        <f>SUM(E80,F80)</f>
        <v>1999</v>
      </c>
      <c r="E80" s="159">
        <v>1999</v>
      </c>
      <c r="F80" s="159" t="s">
        <v>379</v>
      </c>
      <c r="G80" s="159">
        <f>SUM(H80,I80)</f>
        <v>1999</v>
      </c>
      <c r="H80" s="159">
        <v>1999</v>
      </c>
      <c r="I80" s="159" t="s">
        <v>379</v>
      </c>
      <c r="J80" s="159">
        <f>SUM(K80,L80)</f>
        <v>799.6</v>
      </c>
      <c r="K80" s="159">
        <v>799.6</v>
      </c>
      <c r="L80" s="159" t="s">
        <v>379</v>
      </c>
    </row>
    <row r="81" spans="1:12" ht="39.950000000000003" customHeight="1">
      <c r="A81" s="156">
        <v>1343</v>
      </c>
      <c r="B81" s="157" t="s">
        <v>1033</v>
      </c>
      <c r="C81" s="156"/>
      <c r="D81" s="159">
        <f>SUM(E81,F81)</f>
        <v>4100</v>
      </c>
      <c r="E81" s="159">
        <v>4100</v>
      </c>
      <c r="F81" s="159" t="s">
        <v>379</v>
      </c>
      <c r="G81" s="159">
        <f>SUM(H81,I81)</f>
        <v>13931.444</v>
      </c>
      <c r="H81" s="159">
        <v>13931.444</v>
      </c>
      <c r="I81" s="159" t="s">
        <v>379</v>
      </c>
      <c r="J81" s="159">
        <f>SUM(K81,L81)</f>
        <v>15088.86</v>
      </c>
      <c r="K81" s="159">
        <v>15088.86</v>
      </c>
      <c r="L81" s="159" t="s">
        <v>379</v>
      </c>
    </row>
    <row r="82" spans="1:12" ht="39.950000000000003" customHeight="1">
      <c r="A82" s="156">
        <v>1350</v>
      </c>
      <c r="B82" s="157" t="s">
        <v>1034</v>
      </c>
      <c r="C82" s="156" t="s">
        <v>1035</v>
      </c>
      <c r="D82" s="159">
        <f>SUM(D83,D104,D105)</f>
        <v>85095</v>
      </c>
      <c r="E82" s="159">
        <f>SUM(E83,E104,E105)</f>
        <v>85095</v>
      </c>
      <c r="F82" s="159" t="s">
        <v>379</v>
      </c>
      <c r="G82" s="159">
        <f>SUM(G83,G104,G105)</f>
        <v>81095</v>
      </c>
      <c r="H82" s="159">
        <f>SUM(H83,H104,H105)</f>
        <v>81095</v>
      </c>
      <c r="I82" s="159" t="s">
        <v>379</v>
      </c>
      <c r="J82" s="159">
        <f>SUM(J83,J104,J105)</f>
        <v>37286.689599999998</v>
      </c>
      <c r="K82" s="159">
        <f>SUM(K83,K104,K105)</f>
        <v>37286.689599999998</v>
      </c>
      <c r="L82" s="159" t="s">
        <v>379</v>
      </c>
    </row>
    <row r="83" spans="1:12" ht="39.950000000000003" customHeight="1">
      <c r="A83" s="156">
        <v>1351</v>
      </c>
      <c r="B83" s="157" t="s">
        <v>1036</v>
      </c>
      <c r="C83" s="156"/>
      <c r="D83" s="159">
        <f>SUM(D84:D103)</f>
        <v>78095</v>
      </c>
      <c r="E83" s="159">
        <f>SUM(E84:E103)</f>
        <v>78095</v>
      </c>
      <c r="F83" s="159" t="s">
        <v>379</v>
      </c>
      <c r="G83" s="159">
        <f>SUM(G84:G103)</f>
        <v>78095</v>
      </c>
      <c r="H83" s="159">
        <f>SUM(H84:H103)</f>
        <v>78095</v>
      </c>
      <c r="I83" s="159" t="s">
        <v>379</v>
      </c>
      <c r="J83" s="159">
        <f>SUM(J84:J103)</f>
        <v>36711.498599999999</v>
      </c>
      <c r="K83" s="159">
        <f>SUM(K84:K103)</f>
        <v>36711.498599999999</v>
      </c>
      <c r="L83" s="159" t="s">
        <v>379</v>
      </c>
    </row>
    <row r="84" spans="1:12" ht="39.950000000000003" customHeight="1">
      <c r="A84" s="156">
        <v>13501</v>
      </c>
      <c r="B84" s="157" t="s">
        <v>1037</v>
      </c>
      <c r="C84" s="156"/>
      <c r="D84" s="159">
        <f t="shared" ref="D84:D105" si="6">SUM(E84,F84)</f>
        <v>0</v>
      </c>
      <c r="E84" s="159">
        <v>0</v>
      </c>
      <c r="F84" s="159" t="s">
        <v>379</v>
      </c>
      <c r="G84" s="159">
        <f t="shared" ref="G84:G105" si="7">SUM(H84,I84)</f>
        <v>0</v>
      </c>
      <c r="H84" s="159">
        <v>0</v>
      </c>
      <c r="I84" s="159" t="s">
        <v>379</v>
      </c>
      <c r="J84" s="159">
        <f t="shared" ref="J84:J105" si="8">SUM(K84,L84)</f>
        <v>0</v>
      </c>
      <c r="K84" s="159">
        <v>0</v>
      </c>
      <c r="L84" s="159" t="s">
        <v>379</v>
      </c>
    </row>
    <row r="85" spans="1:12" ht="39.950000000000003" customHeight="1">
      <c r="A85" s="156">
        <v>13502</v>
      </c>
      <c r="B85" s="157" t="s">
        <v>1038</v>
      </c>
      <c r="C85" s="156"/>
      <c r="D85" s="159">
        <f t="shared" si="6"/>
        <v>0</v>
      </c>
      <c r="E85" s="159">
        <v>0</v>
      </c>
      <c r="F85" s="159" t="s">
        <v>379</v>
      </c>
      <c r="G85" s="159">
        <f t="shared" si="7"/>
        <v>0</v>
      </c>
      <c r="H85" s="159">
        <v>0</v>
      </c>
      <c r="I85" s="159" t="s">
        <v>379</v>
      </c>
      <c r="J85" s="159">
        <f t="shared" si="8"/>
        <v>0</v>
      </c>
      <c r="K85" s="159">
        <v>0</v>
      </c>
      <c r="L85" s="159" t="s">
        <v>379</v>
      </c>
    </row>
    <row r="86" spans="1:12" ht="39.950000000000003" customHeight="1">
      <c r="A86" s="156">
        <v>13503</v>
      </c>
      <c r="B86" s="157" t="s">
        <v>1039</v>
      </c>
      <c r="C86" s="156"/>
      <c r="D86" s="159">
        <f t="shared" si="6"/>
        <v>300</v>
      </c>
      <c r="E86" s="159">
        <v>300</v>
      </c>
      <c r="F86" s="159" t="s">
        <v>379</v>
      </c>
      <c r="G86" s="159">
        <f t="shared" si="7"/>
        <v>300</v>
      </c>
      <c r="H86" s="159">
        <v>300</v>
      </c>
      <c r="I86" s="159" t="s">
        <v>379</v>
      </c>
      <c r="J86" s="159">
        <f t="shared" si="8"/>
        <v>100</v>
      </c>
      <c r="K86" s="159">
        <v>100</v>
      </c>
      <c r="L86" s="159" t="s">
        <v>379</v>
      </c>
    </row>
    <row r="87" spans="1:12" ht="39.950000000000003" customHeight="1">
      <c r="A87" s="156">
        <v>13504</v>
      </c>
      <c r="B87" s="157" t="s">
        <v>1040</v>
      </c>
      <c r="C87" s="156"/>
      <c r="D87" s="159">
        <f t="shared" si="6"/>
        <v>0</v>
      </c>
      <c r="E87" s="159">
        <v>0</v>
      </c>
      <c r="F87" s="159" t="s">
        <v>379</v>
      </c>
      <c r="G87" s="159">
        <f t="shared" si="7"/>
        <v>0</v>
      </c>
      <c r="H87" s="159">
        <v>0</v>
      </c>
      <c r="I87" s="159" t="s">
        <v>379</v>
      </c>
      <c r="J87" s="159">
        <f t="shared" si="8"/>
        <v>0</v>
      </c>
      <c r="K87" s="159">
        <v>0</v>
      </c>
      <c r="L87" s="159" t="s">
        <v>379</v>
      </c>
    </row>
    <row r="88" spans="1:12" ht="39.950000000000003" customHeight="1">
      <c r="A88" s="156">
        <v>13505</v>
      </c>
      <c r="B88" s="157" t="s">
        <v>1041</v>
      </c>
      <c r="C88" s="156"/>
      <c r="D88" s="159">
        <f t="shared" si="6"/>
        <v>150</v>
      </c>
      <c r="E88" s="159">
        <v>150</v>
      </c>
      <c r="F88" s="159" t="s">
        <v>379</v>
      </c>
      <c r="G88" s="159">
        <f t="shared" si="7"/>
        <v>150</v>
      </c>
      <c r="H88" s="159">
        <v>150</v>
      </c>
      <c r="I88" s="159" t="s">
        <v>379</v>
      </c>
      <c r="J88" s="159">
        <f t="shared" si="8"/>
        <v>50</v>
      </c>
      <c r="K88" s="159">
        <v>50</v>
      </c>
      <c r="L88" s="159" t="s">
        <v>379</v>
      </c>
    </row>
    <row r="89" spans="1:12" ht="39.950000000000003" customHeight="1">
      <c r="A89" s="156">
        <v>13506</v>
      </c>
      <c r="B89" s="157" t="s">
        <v>1042</v>
      </c>
      <c r="C89" s="156"/>
      <c r="D89" s="159">
        <f t="shared" si="6"/>
        <v>0</v>
      </c>
      <c r="E89" s="159">
        <v>0</v>
      </c>
      <c r="F89" s="159" t="s">
        <v>379</v>
      </c>
      <c r="G89" s="159">
        <f t="shared" si="7"/>
        <v>0</v>
      </c>
      <c r="H89" s="159">
        <v>0</v>
      </c>
      <c r="I89" s="159" t="s">
        <v>379</v>
      </c>
      <c r="J89" s="159">
        <f t="shared" si="8"/>
        <v>0</v>
      </c>
      <c r="K89" s="159">
        <v>0</v>
      </c>
      <c r="L89" s="159" t="s">
        <v>379</v>
      </c>
    </row>
    <row r="90" spans="1:12" ht="39.950000000000003" customHeight="1">
      <c r="A90" s="156">
        <v>13507</v>
      </c>
      <c r="B90" s="157" t="s">
        <v>1043</v>
      </c>
      <c r="C90" s="156"/>
      <c r="D90" s="159">
        <f t="shared" si="6"/>
        <v>41000</v>
      </c>
      <c r="E90" s="159">
        <v>41000</v>
      </c>
      <c r="F90" s="159" t="s">
        <v>379</v>
      </c>
      <c r="G90" s="159">
        <f t="shared" si="7"/>
        <v>41000</v>
      </c>
      <c r="H90" s="159">
        <v>41000</v>
      </c>
      <c r="I90" s="159" t="s">
        <v>379</v>
      </c>
      <c r="J90" s="159">
        <f t="shared" si="8"/>
        <v>19771.7366</v>
      </c>
      <c r="K90" s="159">
        <v>19771.7366</v>
      </c>
      <c r="L90" s="159" t="s">
        <v>379</v>
      </c>
    </row>
    <row r="91" spans="1:12" ht="39.950000000000003" customHeight="1">
      <c r="A91" s="156">
        <v>13508</v>
      </c>
      <c r="B91" s="157" t="s">
        <v>1044</v>
      </c>
      <c r="C91" s="156"/>
      <c r="D91" s="159">
        <f t="shared" si="6"/>
        <v>0</v>
      </c>
      <c r="E91" s="159">
        <v>0</v>
      </c>
      <c r="F91" s="159" t="s">
        <v>379</v>
      </c>
      <c r="G91" s="159">
        <f t="shared" si="7"/>
        <v>0</v>
      </c>
      <c r="H91" s="159">
        <v>0</v>
      </c>
      <c r="I91" s="159" t="s">
        <v>379</v>
      </c>
      <c r="J91" s="159">
        <f t="shared" si="8"/>
        <v>0</v>
      </c>
      <c r="K91" s="159">
        <v>0</v>
      </c>
      <c r="L91" s="159" t="s">
        <v>379</v>
      </c>
    </row>
    <row r="92" spans="1:12" ht="39.950000000000003" customHeight="1">
      <c r="A92" s="156">
        <v>13509</v>
      </c>
      <c r="B92" s="157" t="s">
        <v>1045</v>
      </c>
      <c r="C92" s="156"/>
      <c r="D92" s="159">
        <f t="shared" si="6"/>
        <v>0</v>
      </c>
      <c r="E92" s="159">
        <v>0</v>
      </c>
      <c r="F92" s="159" t="s">
        <v>379</v>
      </c>
      <c r="G92" s="159">
        <f t="shared" si="7"/>
        <v>0</v>
      </c>
      <c r="H92" s="159">
        <v>0</v>
      </c>
      <c r="I92" s="159" t="s">
        <v>379</v>
      </c>
      <c r="J92" s="159">
        <f t="shared" si="8"/>
        <v>0</v>
      </c>
      <c r="K92" s="159">
        <v>0</v>
      </c>
      <c r="L92" s="159" t="s">
        <v>379</v>
      </c>
    </row>
    <row r="93" spans="1:12" ht="39.950000000000003" customHeight="1">
      <c r="A93" s="156">
        <v>13510</v>
      </c>
      <c r="B93" s="157" t="s">
        <v>1046</v>
      </c>
      <c r="C93" s="156"/>
      <c r="D93" s="159">
        <f t="shared" si="6"/>
        <v>0</v>
      </c>
      <c r="E93" s="159">
        <v>0</v>
      </c>
      <c r="F93" s="159" t="s">
        <v>379</v>
      </c>
      <c r="G93" s="159">
        <f t="shared" si="7"/>
        <v>0</v>
      </c>
      <c r="H93" s="159">
        <v>0</v>
      </c>
      <c r="I93" s="159" t="s">
        <v>379</v>
      </c>
      <c r="J93" s="159">
        <f t="shared" si="8"/>
        <v>0</v>
      </c>
      <c r="K93" s="159">
        <v>0</v>
      </c>
      <c r="L93" s="159" t="s">
        <v>379</v>
      </c>
    </row>
    <row r="94" spans="1:12" ht="39.950000000000003" customHeight="1">
      <c r="A94" s="156">
        <v>13511</v>
      </c>
      <c r="B94" s="157" t="s">
        <v>1047</v>
      </c>
      <c r="C94" s="156"/>
      <c r="D94" s="159">
        <f t="shared" si="6"/>
        <v>0</v>
      </c>
      <c r="E94" s="159">
        <v>0</v>
      </c>
      <c r="F94" s="159" t="s">
        <v>379</v>
      </c>
      <c r="G94" s="159">
        <f t="shared" si="7"/>
        <v>0</v>
      </c>
      <c r="H94" s="159">
        <v>0</v>
      </c>
      <c r="I94" s="159" t="s">
        <v>379</v>
      </c>
      <c r="J94" s="159">
        <f t="shared" si="8"/>
        <v>0</v>
      </c>
      <c r="K94" s="159">
        <v>0</v>
      </c>
      <c r="L94" s="159" t="s">
        <v>379</v>
      </c>
    </row>
    <row r="95" spans="1:12" ht="39.950000000000003" customHeight="1">
      <c r="A95" s="156">
        <v>13512</v>
      </c>
      <c r="B95" s="157" t="s">
        <v>1048</v>
      </c>
      <c r="C95" s="156"/>
      <c r="D95" s="159">
        <f t="shared" si="6"/>
        <v>6500</v>
      </c>
      <c r="E95" s="159">
        <v>6500</v>
      </c>
      <c r="F95" s="159" t="s">
        <v>379</v>
      </c>
      <c r="G95" s="159">
        <f t="shared" si="7"/>
        <v>6500</v>
      </c>
      <c r="H95" s="159">
        <v>6500</v>
      </c>
      <c r="I95" s="159" t="s">
        <v>379</v>
      </c>
      <c r="J95" s="159">
        <f t="shared" si="8"/>
        <v>2452.1619999999998</v>
      </c>
      <c r="K95" s="159">
        <v>2452.1619999999998</v>
      </c>
      <c r="L95" s="159" t="s">
        <v>379</v>
      </c>
    </row>
    <row r="96" spans="1:12" ht="39.950000000000003" customHeight="1">
      <c r="A96" s="156">
        <v>13513</v>
      </c>
      <c r="B96" s="157" t="s">
        <v>1049</v>
      </c>
      <c r="C96" s="156"/>
      <c r="D96" s="159">
        <f t="shared" si="6"/>
        <v>19400</v>
      </c>
      <c r="E96" s="159">
        <v>19400</v>
      </c>
      <c r="F96" s="159" t="s">
        <v>379</v>
      </c>
      <c r="G96" s="159">
        <f t="shared" si="7"/>
        <v>19400</v>
      </c>
      <c r="H96" s="159">
        <v>19400</v>
      </c>
      <c r="I96" s="159" t="s">
        <v>379</v>
      </c>
      <c r="J96" s="159">
        <f t="shared" si="8"/>
        <v>8115</v>
      </c>
      <c r="K96" s="159">
        <v>8115</v>
      </c>
      <c r="L96" s="159" t="s">
        <v>379</v>
      </c>
    </row>
    <row r="97" spans="1:12" ht="39.950000000000003" customHeight="1">
      <c r="A97" s="156">
        <v>13514</v>
      </c>
      <c r="B97" s="157" t="s">
        <v>1050</v>
      </c>
      <c r="C97" s="156"/>
      <c r="D97" s="159">
        <f t="shared" si="6"/>
        <v>9745</v>
      </c>
      <c r="E97" s="159">
        <v>9745</v>
      </c>
      <c r="F97" s="159" t="s">
        <v>379</v>
      </c>
      <c r="G97" s="159">
        <f t="shared" si="7"/>
        <v>9745</v>
      </c>
      <c r="H97" s="159">
        <v>9745</v>
      </c>
      <c r="I97" s="159" t="s">
        <v>379</v>
      </c>
      <c r="J97" s="159">
        <f t="shared" si="8"/>
        <v>5641.6</v>
      </c>
      <c r="K97" s="159">
        <v>5641.6</v>
      </c>
      <c r="L97" s="159" t="s">
        <v>379</v>
      </c>
    </row>
    <row r="98" spans="1:12" ht="39.950000000000003" customHeight="1">
      <c r="A98" s="156">
        <v>13515</v>
      </c>
      <c r="B98" s="157" t="s">
        <v>1051</v>
      </c>
      <c r="C98" s="156"/>
      <c r="D98" s="159">
        <f t="shared" si="6"/>
        <v>0</v>
      </c>
      <c r="E98" s="159">
        <v>0</v>
      </c>
      <c r="F98" s="159" t="s">
        <v>379</v>
      </c>
      <c r="G98" s="159">
        <f t="shared" si="7"/>
        <v>0</v>
      </c>
      <c r="H98" s="159">
        <v>0</v>
      </c>
      <c r="I98" s="159" t="s">
        <v>379</v>
      </c>
      <c r="J98" s="159">
        <f t="shared" si="8"/>
        <v>0</v>
      </c>
      <c r="K98" s="159">
        <v>0</v>
      </c>
      <c r="L98" s="159" t="s">
        <v>379</v>
      </c>
    </row>
    <row r="99" spans="1:12" ht="39.950000000000003" customHeight="1">
      <c r="A99" s="156">
        <v>13516</v>
      </c>
      <c r="B99" s="157" t="s">
        <v>1052</v>
      </c>
      <c r="C99" s="156"/>
      <c r="D99" s="159">
        <f t="shared" si="6"/>
        <v>0</v>
      </c>
      <c r="E99" s="159">
        <v>0</v>
      </c>
      <c r="F99" s="159" t="s">
        <v>379</v>
      </c>
      <c r="G99" s="159">
        <f t="shared" si="7"/>
        <v>0</v>
      </c>
      <c r="H99" s="159">
        <v>0</v>
      </c>
      <c r="I99" s="159" t="s">
        <v>379</v>
      </c>
      <c r="J99" s="159">
        <f t="shared" si="8"/>
        <v>0</v>
      </c>
      <c r="K99" s="159">
        <v>0</v>
      </c>
      <c r="L99" s="159" t="s">
        <v>379</v>
      </c>
    </row>
    <row r="100" spans="1:12" ht="39.950000000000003" customHeight="1">
      <c r="A100" s="156">
        <v>13517</v>
      </c>
      <c r="B100" s="157" t="s">
        <v>1053</v>
      </c>
      <c r="C100" s="156"/>
      <c r="D100" s="159">
        <f t="shared" si="6"/>
        <v>0</v>
      </c>
      <c r="E100" s="159">
        <v>0</v>
      </c>
      <c r="F100" s="159" t="s">
        <v>379</v>
      </c>
      <c r="G100" s="159">
        <f t="shared" si="7"/>
        <v>0</v>
      </c>
      <c r="H100" s="159">
        <v>0</v>
      </c>
      <c r="I100" s="159" t="s">
        <v>379</v>
      </c>
      <c r="J100" s="159">
        <f t="shared" si="8"/>
        <v>0</v>
      </c>
      <c r="K100" s="159">
        <v>0</v>
      </c>
      <c r="L100" s="159" t="s">
        <v>379</v>
      </c>
    </row>
    <row r="101" spans="1:12" ht="39.950000000000003" customHeight="1">
      <c r="A101" s="156">
        <v>13518</v>
      </c>
      <c r="B101" s="157" t="s">
        <v>1054</v>
      </c>
      <c r="C101" s="156"/>
      <c r="D101" s="159">
        <f t="shared" si="6"/>
        <v>0</v>
      </c>
      <c r="E101" s="159">
        <v>0</v>
      </c>
      <c r="F101" s="159" t="s">
        <v>379</v>
      </c>
      <c r="G101" s="159">
        <f t="shared" si="7"/>
        <v>0</v>
      </c>
      <c r="H101" s="159">
        <v>0</v>
      </c>
      <c r="I101" s="159" t="s">
        <v>379</v>
      </c>
      <c r="J101" s="159">
        <f t="shared" si="8"/>
        <v>0</v>
      </c>
      <c r="K101" s="159">
        <v>0</v>
      </c>
      <c r="L101" s="159" t="s">
        <v>379</v>
      </c>
    </row>
    <row r="102" spans="1:12" ht="39.950000000000003" customHeight="1">
      <c r="A102" s="156">
        <v>13519</v>
      </c>
      <c r="B102" s="157" t="s">
        <v>1055</v>
      </c>
      <c r="C102" s="156"/>
      <c r="D102" s="159">
        <f t="shared" si="6"/>
        <v>0</v>
      </c>
      <c r="E102" s="159">
        <v>0</v>
      </c>
      <c r="F102" s="159" t="s">
        <v>379</v>
      </c>
      <c r="G102" s="159">
        <f t="shared" si="7"/>
        <v>0</v>
      </c>
      <c r="H102" s="159">
        <v>0</v>
      </c>
      <c r="I102" s="159" t="s">
        <v>379</v>
      </c>
      <c r="J102" s="159">
        <f t="shared" si="8"/>
        <v>0</v>
      </c>
      <c r="K102" s="159">
        <v>0</v>
      </c>
      <c r="L102" s="159" t="s">
        <v>379</v>
      </c>
    </row>
    <row r="103" spans="1:12" ht="39.950000000000003" customHeight="1">
      <c r="A103" s="156">
        <v>13520</v>
      </c>
      <c r="B103" s="157" t="s">
        <v>1056</v>
      </c>
      <c r="C103" s="156"/>
      <c r="D103" s="159">
        <f t="shared" si="6"/>
        <v>1000</v>
      </c>
      <c r="E103" s="159">
        <v>1000</v>
      </c>
      <c r="F103" s="159" t="s">
        <v>379</v>
      </c>
      <c r="G103" s="159">
        <f t="shared" si="7"/>
        <v>1000</v>
      </c>
      <c r="H103" s="159">
        <v>1000</v>
      </c>
      <c r="I103" s="159" t="s">
        <v>379</v>
      </c>
      <c r="J103" s="159">
        <f t="shared" si="8"/>
        <v>581</v>
      </c>
      <c r="K103" s="159">
        <v>581</v>
      </c>
      <c r="L103" s="159" t="s">
        <v>379</v>
      </c>
    </row>
    <row r="104" spans="1:12" ht="39.950000000000003" customHeight="1">
      <c r="A104" s="156">
        <v>1352</v>
      </c>
      <c r="B104" s="157" t="s">
        <v>1057</v>
      </c>
      <c r="C104" s="156"/>
      <c r="D104" s="159">
        <f t="shared" si="6"/>
        <v>7000</v>
      </c>
      <c r="E104" s="159">
        <v>7000</v>
      </c>
      <c r="F104" s="159" t="s">
        <v>379</v>
      </c>
      <c r="G104" s="159">
        <f t="shared" si="7"/>
        <v>3000</v>
      </c>
      <c r="H104" s="159">
        <v>3000</v>
      </c>
      <c r="I104" s="159" t="s">
        <v>379</v>
      </c>
      <c r="J104" s="159">
        <f t="shared" si="8"/>
        <v>575.19100000000003</v>
      </c>
      <c r="K104" s="159">
        <v>575.19100000000003</v>
      </c>
      <c r="L104" s="159" t="s">
        <v>379</v>
      </c>
    </row>
    <row r="105" spans="1:12" ht="39.950000000000003" customHeight="1">
      <c r="A105" s="156">
        <v>1353</v>
      </c>
      <c r="B105" s="157" t="s">
        <v>1058</v>
      </c>
      <c r="C105" s="156"/>
      <c r="D105" s="159">
        <f t="shared" si="6"/>
        <v>0</v>
      </c>
      <c r="E105" s="159">
        <v>0</v>
      </c>
      <c r="F105" s="159" t="s">
        <v>379</v>
      </c>
      <c r="G105" s="159">
        <f t="shared" si="7"/>
        <v>0</v>
      </c>
      <c r="H105" s="159">
        <v>0</v>
      </c>
      <c r="I105" s="159" t="s">
        <v>379</v>
      </c>
      <c r="J105" s="159">
        <f t="shared" si="8"/>
        <v>0</v>
      </c>
      <c r="K105" s="159">
        <v>0</v>
      </c>
      <c r="L105" s="159" t="s">
        <v>379</v>
      </c>
    </row>
    <row r="106" spans="1:12" ht="39.950000000000003" customHeight="1">
      <c r="A106" s="156">
        <v>1360</v>
      </c>
      <c r="B106" s="157" t="s">
        <v>1059</v>
      </c>
      <c r="C106" s="156" t="s">
        <v>1060</v>
      </c>
      <c r="D106" s="159">
        <f>SUM(D107,D108)</f>
        <v>100</v>
      </c>
      <c r="E106" s="159">
        <f>SUM(E107,E108)</f>
        <v>100</v>
      </c>
      <c r="F106" s="159" t="s">
        <v>379</v>
      </c>
      <c r="G106" s="159">
        <f>SUM(G107,G108)</f>
        <v>100</v>
      </c>
      <c r="H106" s="159">
        <f>SUM(H107,H108)</f>
        <v>100</v>
      </c>
      <c r="I106" s="159" t="s">
        <v>379</v>
      </c>
      <c r="J106" s="159">
        <f>SUM(J107,J108)</f>
        <v>30</v>
      </c>
      <c r="K106" s="159">
        <f>SUM(K107,K108)</f>
        <v>30</v>
      </c>
      <c r="L106" s="159" t="s">
        <v>379</v>
      </c>
    </row>
    <row r="107" spans="1:12" ht="39.950000000000003" customHeight="1">
      <c r="A107" s="156">
        <v>1361</v>
      </c>
      <c r="B107" s="157" t="s">
        <v>1061</v>
      </c>
      <c r="C107" s="156"/>
      <c r="D107" s="159">
        <f>SUM(E107,F107)</f>
        <v>100</v>
      </c>
      <c r="E107" s="159">
        <v>100</v>
      </c>
      <c r="F107" s="159" t="s">
        <v>379</v>
      </c>
      <c r="G107" s="159">
        <f>SUM(H107,I107)</f>
        <v>100</v>
      </c>
      <c r="H107" s="159">
        <v>100</v>
      </c>
      <c r="I107" s="159" t="s">
        <v>379</v>
      </c>
      <c r="J107" s="159">
        <f>SUM(K107,L107)</f>
        <v>30</v>
      </c>
      <c r="K107" s="159">
        <v>30</v>
      </c>
      <c r="L107" s="159" t="s">
        <v>379</v>
      </c>
    </row>
    <row r="108" spans="1:12" ht="39.950000000000003" customHeight="1">
      <c r="A108" s="156">
        <v>1362</v>
      </c>
      <c r="B108" s="157" t="s">
        <v>1062</v>
      </c>
      <c r="C108" s="156"/>
      <c r="D108" s="159">
        <f>SUM(E108,F108)</f>
        <v>0</v>
      </c>
      <c r="E108" s="159">
        <v>0</v>
      </c>
      <c r="F108" s="159" t="s">
        <v>379</v>
      </c>
      <c r="G108" s="159">
        <f>SUM(H108,I108)</f>
        <v>0</v>
      </c>
      <c r="H108" s="159">
        <v>0</v>
      </c>
      <c r="I108" s="159" t="s">
        <v>379</v>
      </c>
      <c r="J108" s="159">
        <f>SUM(K108,L108)</f>
        <v>0</v>
      </c>
      <c r="K108" s="159">
        <v>0</v>
      </c>
      <c r="L108" s="159" t="s">
        <v>379</v>
      </c>
    </row>
    <row r="109" spans="1:12" ht="39.950000000000003" customHeight="1">
      <c r="A109" s="156">
        <v>1370</v>
      </c>
      <c r="B109" s="157" t="s">
        <v>1063</v>
      </c>
      <c r="C109" s="156" t="s">
        <v>1064</v>
      </c>
      <c r="D109" s="159">
        <f>SUM(D110,D111)</f>
        <v>0</v>
      </c>
      <c r="E109" s="159">
        <f>SUM(E110,E111)</f>
        <v>0</v>
      </c>
      <c r="F109" s="159" t="s">
        <v>379</v>
      </c>
      <c r="G109" s="159">
        <f>SUM(G110,G111)</f>
        <v>0</v>
      </c>
      <c r="H109" s="159">
        <f>SUM(H110,H111)</f>
        <v>0</v>
      </c>
      <c r="I109" s="159" t="s">
        <v>379</v>
      </c>
      <c r="J109" s="159">
        <f>SUM(J110,J111)</f>
        <v>0</v>
      </c>
      <c r="K109" s="159">
        <f>SUM(K110,K111)</f>
        <v>0</v>
      </c>
      <c r="L109" s="159" t="s">
        <v>379</v>
      </c>
    </row>
    <row r="110" spans="1:12" ht="39.950000000000003" customHeight="1">
      <c r="A110" s="156">
        <v>1371</v>
      </c>
      <c r="B110" s="157" t="s">
        <v>1065</v>
      </c>
      <c r="C110" s="156"/>
      <c r="D110" s="159">
        <f>SUM(E110,F110)</f>
        <v>0</v>
      </c>
      <c r="E110" s="159">
        <v>0</v>
      </c>
      <c r="F110" s="159" t="s">
        <v>379</v>
      </c>
      <c r="G110" s="159">
        <f>SUM(H110,I110)</f>
        <v>0</v>
      </c>
      <c r="H110" s="159">
        <v>0</v>
      </c>
      <c r="I110" s="159" t="s">
        <v>379</v>
      </c>
      <c r="J110" s="159">
        <f>SUM(K110,L110)</f>
        <v>0</v>
      </c>
      <c r="K110" s="159">
        <v>0</v>
      </c>
      <c r="L110" s="159" t="s">
        <v>379</v>
      </c>
    </row>
    <row r="111" spans="1:12" ht="39.950000000000003" customHeight="1">
      <c r="A111" s="156">
        <v>1372</v>
      </c>
      <c r="B111" s="157" t="s">
        <v>1066</v>
      </c>
      <c r="C111" s="156"/>
      <c r="D111" s="159">
        <f>SUM(E111,F111)</f>
        <v>0</v>
      </c>
      <c r="E111" s="159">
        <v>0</v>
      </c>
      <c r="F111" s="159" t="s">
        <v>379</v>
      </c>
      <c r="G111" s="159">
        <f>SUM(H111,I111)</f>
        <v>0</v>
      </c>
      <c r="H111" s="159">
        <v>0</v>
      </c>
      <c r="I111" s="159" t="s">
        <v>379</v>
      </c>
      <c r="J111" s="159">
        <f>SUM(K111,L111)</f>
        <v>0</v>
      </c>
      <c r="K111" s="159">
        <v>0</v>
      </c>
      <c r="L111" s="159" t="s">
        <v>379</v>
      </c>
    </row>
    <row r="112" spans="1:12" ht="39.950000000000003" customHeight="1">
      <c r="A112" s="156">
        <v>1380</v>
      </c>
      <c r="B112" s="157" t="s">
        <v>1067</v>
      </c>
      <c r="C112" s="156" t="s">
        <v>1068</v>
      </c>
      <c r="D112" s="159">
        <f>SUM(D113,D114)</f>
        <v>199619.45</v>
      </c>
      <c r="E112" s="159" t="s">
        <v>379</v>
      </c>
      <c r="F112" s="159">
        <f>SUM(F113,F114)</f>
        <v>199619.45</v>
      </c>
      <c r="G112" s="159">
        <f>SUM(G113,G114)</f>
        <v>150943.1673</v>
      </c>
      <c r="H112" s="159" t="s">
        <v>379</v>
      </c>
      <c r="I112" s="159">
        <f>SUM(I113,I114)</f>
        <v>150943.1673</v>
      </c>
      <c r="J112" s="159">
        <f>SUM(J113,J114)</f>
        <v>1143.0999999999999</v>
      </c>
      <c r="K112" s="159" t="s">
        <v>379</v>
      </c>
      <c r="L112" s="159">
        <f>SUM(L113,L114)</f>
        <v>1143.0999999999999</v>
      </c>
    </row>
    <row r="113" spans="1:12" ht="39.950000000000003" customHeight="1">
      <c r="A113" s="156">
        <v>1381</v>
      </c>
      <c r="B113" s="157" t="s">
        <v>1069</v>
      </c>
      <c r="C113" s="156"/>
      <c r="D113" s="159">
        <f>SUM(E113,F113)</f>
        <v>70250</v>
      </c>
      <c r="E113" s="159" t="s">
        <v>379</v>
      </c>
      <c r="F113" s="159">
        <v>70250</v>
      </c>
      <c r="G113" s="159">
        <f>SUM(H113,I113)</f>
        <v>63000</v>
      </c>
      <c r="H113" s="159" t="s">
        <v>379</v>
      </c>
      <c r="I113" s="159">
        <v>63000</v>
      </c>
      <c r="J113" s="159">
        <f>SUM(K113,L113)</f>
        <v>0</v>
      </c>
      <c r="K113" s="159" t="s">
        <v>379</v>
      </c>
      <c r="L113" s="159">
        <v>0</v>
      </c>
    </row>
    <row r="114" spans="1:12" ht="39.950000000000003" customHeight="1">
      <c r="A114" s="156">
        <v>1382</v>
      </c>
      <c r="B114" s="157" t="s">
        <v>1070</v>
      </c>
      <c r="C114" s="156"/>
      <c r="D114" s="159">
        <f>SUM(E114,F114)</f>
        <v>129369.45</v>
      </c>
      <c r="E114" s="159" t="s">
        <v>379</v>
      </c>
      <c r="F114" s="159">
        <v>129369.45</v>
      </c>
      <c r="G114" s="159">
        <f>SUM(H114,I114)</f>
        <v>87943.167300000001</v>
      </c>
      <c r="H114" s="159" t="s">
        <v>379</v>
      </c>
      <c r="I114" s="159">
        <v>87943.167300000001</v>
      </c>
      <c r="J114" s="159">
        <f>SUM(K114,L114)</f>
        <v>1143.0999999999999</v>
      </c>
      <c r="K114" s="159" t="s">
        <v>379</v>
      </c>
      <c r="L114" s="159">
        <v>1143.0999999999999</v>
      </c>
    </row>
    <row r="115" spans="1:12" ht="39.950000000000003" customHeight="1">
      <c r="A115" s="156">
        <v>1390</v>
      </c>
      <c r="B115" s="157" t="s">
        <v>1071</v>
      </c>
      <c r="C115" s="156" t="s">
        <v>1072</v>
      </c>
      <c r="D115" s="159">
        <f>SUM(D116,D118)</f>
        <v>16689.777999999998</v>
      </c>
      <c r="E115" s="159">
        <f>SUM(E116:E118)</f>
        <v>16689.777999999998</v>
      </c>
      <c r="F115" s="159">
        <f>SUM(F116:F118)</f>
        <v>100000</v>
      </c>
      <c r="G115" s="159">
        <f>SUM(G116,G118)</f>
        <v>56006.881999999998</v>
      </c>
      <c r="H115" s="159">
        <f>SUM(H116:H118)</f>
        <v>56006.881999999998</v>
      </c>
      <c r="I115" s="159">
        <f>SUM(I116:I118)</f>
        <v>147000</v>
      </c>
      <c r="J115" s="159">
        <f>SUM(J116,J118)</f>
        <v>16462.136999999999</v>
      </c>
      <c r="K115" s="159">
        <f>SUM(K116:K118)</f>
        <v>16462.136999999999</v>
      </c>
      <c r="L115" s="159">
        <f>SUM(L116:L118)</f>
        <v>85000</v>
      </c>
    </row>
    <row r="116" spans="1:12" ht="39.950000000000003" customHeight="1">
      <c r="A116" s="156">
        <v>1391</v>
      </c>
      <c r="B116" s="157" t="s">
        <v>1073</v>
      </c>
      <c r="C116" s="156"/>
      <c r="D116" s="159">
        <f>SUM(E116,F116)</f>
        <v>0</v>
      </c>
      <c r="E116" s="159" t="s">
        <v>379</v>
      </c>
      <c r="F116" s="159">
        <v>0</v>
      </c>
      <c r="G116" s="159">
        <f>SUM(H116,I116)</f>
        <v>0</v>
      </c>
      <c r="H116" s="159" t="s">
        <v>379</v>
      </c>
      <c r="I116" s="159">
        <v>0</v>
      </c>
      <c r="J116" s="159">
        <f>SUM(K116,L116)</f>
        <v>0</v>
      </c>
      <c r="K116" s="159" t="s">
        <v>379</v>
      </c>
      <c r="L116" s="159">
        <v>0</v>
      </c>
    </row>
    <row r="117" spans="1:12" ht="39.950000000000003" customHeight="1">
      <c r="A117" s="156">
        <v>1392</v>
      </c>
      <c r="B117" s="157" t="s">
        <v>1074</v>
      </c>
      <c r="C117" s="156"/>
      <c r="D117" s="159">
        <f>SUM(E117,F117)</f>
        <v>100000</v>
      </c>
      <c r="E117" s="159" t="s">
        <v>379</v>
      </c>
      <c r="F117" s="159">
        <v>100000</v>
      </c>
      <c r="G117" s="159">
        <f>SUM(H117,I117)</f>
        <v>147000</v>
      </c>
      <c r="H117" s="159" t="s">
        <v>379</v>
      </c>
      <c r="I117" s="159">
        <v>147000</v>
      </c>
      <c r="J117" s="159">
        <f>SUM(K117,L117)</f>
        <v>85000</v>
      </c>
      <c r="K117" s="159" t="s">
        <v>379</v>
      </c>
      <c r="L117" s="159">
        <v>85000</v>
      </c>
    </row>
    <row r="118" spans="1:12" ht="39.950000000000003" customHeight="1">
      <c r="A118" s="156">
        <v>1393</v>
      </c>
      <c r="B118" s="157" t="s">
        <v>1075</v>
      </c>
      <c r="C118" s="156"/>
      <c r="D118" s="159">
        <f>SUM(E118,F118)</f>
        <v>16689.777999999998</v>
      </c>
      <c r="E118" s="159">
        <v>16689.777999999998</v>
      </c>
      <c r="F118" s="159">
        <v>0</v>
      </c>
      <c r="G118" s="159">
        <f>SUM(H118,I118)</f>
        <v>56006.881999999998</v>
      </c>
      <c r="H118" s="159">
        <v>56006.881999999998</v>
      </c>
      <c r="I118" s="159">
        <v>0</v>
      </c>
      <c r="J118" s="159">
        <f>SUM(K118,L118)</f>
        <v>16462.136999999999</v>
      </c>
      <c r="K118" s="159">
        <v>16462.136999999999</v>
      </c>
      <c r="L118" s="15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>
      <selection activeCell="K12" sqref="K12"/>
    </sheetView>
  </sheetViews>
  <sheetFormatPr defaultRowHeight="15" customHeight="1"/>
  <cols>
    <col min="1" max="1" width="7.5703125" style="148" customWidth="1"/>
    <col min="2" max="2" width="47.5703125" style="148" customWidth="1"/>
    <col min="3" max="5" width="19" style="148" customWidth="1"/>
    <col min="6" max="11" width="19" style="161" customWidth="1"/>
    <col min="12" max="14" width="19" style="148" customWidth="1"/>
    <col min="15" max="16384" width="9.140625" style="148"/>
  </cols>
  <sheetData>
    <row r="1" spans="1:14" ht="50.1" customHeight="1">
      <c r="A1" s="176" t="s">
        <v>358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4" ht="15" customHeight="1">
      <c r="A2" s="177" t="s">
        <v>359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4" ht="15" customHeight="1">
      <c r="A3" s="177" t="s">
        <v>463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4" ht="15" customHeight="1">
      <c r="A4" s="177" t="s">
        <v>361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4" ht="15" customHeight="1">
      <c r="A8" s="149"/>
      <c r="B8" s="149"/>
      <c r="C8" s="149"/>
      <c r="D8" s="149"/>
      <c r="E8" s="149"/>
      <c r="F8" s="150" t="s">
        <v>450</v>
      </c>
      <c r="G8" s="150"/>
      <c r="H8" s="150"/>
      <c r="I8" s="150" t="s">
        <v>451</v>
      </c>
      <c r="J8" s="150"/>
      <c r="K8" s="150"/>
      <c r="L8" s="149" t="s">
        <v>452</v>
      </c>
      <c r="M8" s="149"/>
      <c r="N8" s="149"/>
    </row>
    <row r="9" spans="1:14" ht="39.950000000000003" customHeight="1">
      <c r="A9" s="151" t="s">
        <v>21</v>
      </c>
      <c r="B9" s="152" t="s">
        <v>741</v>
      </c>
      <c r="C9" s="151" t="s">
        <v>742</v>
      </c>
      <c r="D9" s="151" t="s">
        <v>743</v>
      </c>
      <c r="E9" s="151" t="s">
        <v>744</v>
      </c>
      <c r="F9" s="153" t="s">
        <v>44</v>
      </c>
      <c r="G9" s="153" t="s">
        <v>745</v>
      </c>
      <c r="H9" s="153"/>
      <c r="I9" s="153" t="s">
        <v>44</v>
      </c>
      <c r="J9" s="153" t="s">
        <v>63</v>
      </c>
      <c r="K9" s="150"/>
      <c r="L9" s="149" t="s">
        <v>44</v>
      </c>
      <c r="M9" s="149" t="s">
        <v>63</v>
      </c>
      <c r="N9" s="149"/>
    </row>
    <row r="10" spans="1:14" ht="20.100000000000001" customHeight="1">
      <c r="A10" s="151" t="s">
        <v>31</v>
      </c>
      <c r="B10" s="151"/>
      <c r="C10" s="151"/>
      <c r="D10" s="151"/>
      <c r="E10" s="151"/>
      <c r="F10" s="153" t="s">
        <v>746</v>
      </c>
      <c r="G10" s="153" t="s">
        <v>455</v>
      </c>
      <c r="H10" s="153" t="s">
        <v>456</v>
      </c>
      <c r="I10" s="153" t="s">
        <v>747</v>
      </c>
      <c r="J10" s="153" t="s">
        <v>455</v>
      </c>
      <c r="K10" s="150" t="s">
        <v>456</v>
      </c>
      <c r="L10" s="149" t="s">
        <v>748</v>
      </c>
      <c r="M10" s="149" t="s">
        <v>455</v>
      </c>
      <c r="N10" s="149" t="s">
        <v>456</v>
      </c>
    </row>
    <row r="11" spans="1:14" ht="15" customHeight="1">
      <c r="A11" s="154">
        <v>1</v>
      </c>
      <c r="B11" s="154">
        <v>2</v>
      </c>
      <c r="C11" s="154">
        <v>3</v>
      </c>
      <c r="D11" s="154">
        <v>4</v>
      </c>
      <c r="E11" s="154">
        <v>5</v>
      </c>
      <c r="F11" s="155">
        <v>6</v>
      </c>
      <c r="G11" s="155">
        <v>7</v>
      </c>
      <c r="H11" s="155">
        <v>8</v>
      </c>
      <c r="I11" s="155">
        <v>9</v>
      </c>
      <c r="J11" s="155">
        <v>10</v>
      </c>
      <c r="K11" s="155">
        <v>11</v>
      </c>
      <c r="L11" s="154">
        <v>12</v>
      </c>
      <c r="M11" s="154">
        <v>13</v>
      </c>
      <c r="N11" s="154">
        <v>14</v>
      </c>
    </row>
    <row r="12" spans="1:14" ht="39.950000000000003" customHeight="1">
      <c r="A12" s="156">
        <v>2000</v>
      </c>
      <c r="B12" s="157" t="s">
        <v>749</v>
      </c>
      <c r="C12" s="156" t="s">
        <v>379</v>
      </c>
      <c r="D12" s="156" t="s">
        <v>379</v>
      </c>
      <c r="E12" s="156" t="s">
        <v>379</v>
      </c>
      <c r="F12" s="158">
        <f t="shared" ref="F12:N12" si="0">SUM(F13,F47,F64,F93,F146,F166,F186,F215,F245,F276,F308)</f>
        <v>1875422.1490000002</v>
      </c>
      <c r="G12" s="158">
        <f t="shared" si="0"/>
        <v>1043963.3</v>
      </c>
      <c r="H12" s="158">
        <f t="shared" si="0"/>
        <v>931458.84899999993</v>
      </c>
      <c r="I12" s="158">
        <f t="shared" si="0"/>
        <v>2454246.8773000003</v>
      </c>
      <c r="J12" s="158">
        <f t="shared" si="0"/>
        <v>1094721.1783</v>
      </c>
      <c r="K12" s="158">
        <f t="shared" si="0"/>
        <v>1506525.699</v>
      </c>
      <c r="L12" s="159">
        <f t="shared" si="0"/>
        <v>769295.56319999998</v>
      </c>
      <c r="M12" s="159">
        <f t="shared" si="0"/>
        <v>467409.89840000006</v>
      </c>
      <c r="N12" s="159">
        <f t="shared" si="0"/>
        <v>386885.66479999997</v>
      </c>
    </row>
    <row r="13" spans="1:14" ht="39.950000000000003" customHeight="1">
      <c r="A13" s="156">
        <v>2100</v>
      </c>
      <c r="B13" s="157" t="s">
        <v>750</v>
      </c>
      <c r="C13" s="156" t="s">
        <v>751</v>
      </c>
      <c r="D13" s="156" t="s">
        <v>432</v>
      </c>
      <c r="E13" s="156" t="s">
        <v>432</v>
      </c>
      <c r="F13" s="158">
        <f t="shared" ref="F13:N13" si="1">SUM(F15,F20,F24,F29,F32,F35,F38,F41)</f>
        <v>325528.7</v>
      </c>
      <c r="G13" s="158">
        <f t="shared" si="1"/>
        <v>312228.7</v>
      </c>
      <c r="H13" s="158">
        <f t="shared" si="1"/>
        <v>13300</v>
      </c>
      <c r="I13" s="158">
        <f t="shared" si="1"/>
        <v>370667.03029999998</v>
      </c>
      <c r="J13" s="158">
        <f t="shared" si="1"/>
        <v>316769.03029999998</v>
      </c>
      <c r="K13" s="158">
        <f t="shared" si="1"/>
        <v>53898</v>
      </c>
      <c r="L13" s="159">
        <f t="shared" si="1"/>
        <v>125782.6753</v>
      </c>
      <c r="M13" s="159">
        <f t="shared" si="1"/>
        <v>125032.6753</v>
      </c>
      <c r="N13" s="159">
        <f t="shared" si="1"/>
        <v>750</v>
      </c>
    </row>
    <row r="14" spans="1:14" ht="39.950000000000003" customHeight="1">
      <c r="A14" s="156"/>
      <c r="B14" s="157" t="s">
        <v>375</v>
      </c>
      <c r="C14" s="156"/>
      <c r="D14" s="156"/>
      <c r="E14" s="156"/>
      <c r="F14" s="160"/>
      <c r="G14" s="160"/>
      <c r="H14" s="160"/>
      <c r="I14" s="160"/>
      <c r="J14" s="160"/>
      <c r="K14" s="160"/>
      <c r="L14" s="156"/>
      <c r="M14" s="156"/>
      <c r="N14" s="156"/>
    </row>
    <row r="15" spans="1:14" ht="39.950000000000003" customHeight="1">
      <c r="A15" s="156">
        <v>2110</v>
      </c>
      <c r="B15" s="157" t="s">
        <v>752</v>
      </c>
      <c r="C15" s="156" t="s">
        <v>751</v>
      </c>
      <c r="D15" s="156" t="s">
        <v>751</v>
      </c>
      <c r="E15" s="156" t="s">
        <v>432</v>
      </c>
      <c r="F15" s="158">
        <f t="shared" ref="F15:N15" si="2">SUM(F17:F19)</f>
        <v>246300.4</v>
      </c>
      <c r="G15" s="158">
        <f t="shared" si="2"/>
        <v>243300.4</v>
      </c>
      <c r="H15" s="158">
        <f t="shared" si="2"/>
        <v>3000</v>
      </c>
      <c r="I15" s="158">
        <f t="shared" si="2"/>
        <v>247330.7303</v>
      </c>
      <c r="J15" s="158">
        <f t="shared" si="2"/>
        <v>244330.7303</v>
      </c>
      <c r="K15" s="158">
        <f t="shared" si="2"/>
        <v>3000</v>
      </c>
      <c r="L15" s="159">
        <f t="shared" si="2"/>
        <v>93627.696899999995</v>
      </c>
      <c r="M15" s="159">
        <f t="shared" si="2"/>
        <v>93627.696899999995</v>
      </c>
      <c r="N15" s="159">
        <f t="shared" si="2"/>
        <v>0</v>
      </c>
    </row>
    <row r="16" spans="1:14" ht="39.950000000000003" customHeight="1">
      <c r="A16" s="156"/>
      <c r="B16" s="157" t="s">
        <v>380</v>
      </c>
      <c r="C16" s="156"/>
      <c r="D16" s="156"/>
      <c r="E16" s="156"/>
      <c r="F16" s="160"/>
      <c r="G16" s="160"/>
      <c r="H16" s="160"/>
      <c r="I16" s="160"/>
      <c r="J16" s="160"/>
      <c r="K16" s="160"/>
      <c r="L16" s="156"/>
      <c r="M16" s="156"/>
      <c r="N16" s="156"/>
    </row>
    <row r="17" spans="1:14" ht="39.950000000000003" customHeight="1">
      <c r="A17" s="156">
        <v>2111</v>
      </c>
      <c r="B17" s="157" t="s">
        <v>753</v>
      </c>
      <c r="C17" s="156" t="s">
        <v>751</v>
      </c>
      <c r="D17" s="156" t="s">
        <v>751</v>
      </c>
      <c r="E17" s="156" t="s">
        <v>751</v>
      </c>
      <c r="F17" s="158">
        <f>SUM(G17,H17)</f>
        <v>246300.4</v>
      </c>
      <c r="G17" s="158">
        <v>243300.4</v>
      </c>
      <c r="H17" s="158">
        <v>3000</v>
      </c>
      <c r="I17" s="158">
        <f>SUM(J17,K17)</f>
        <v>247330.7303</v>
      </c>
      <c r="J17" s="158">
        <v>244330.7303</v>
      </c>
      <c r="K17" s="158">
        <v>3000</v>
      </c>
      <c r="L17" s="159">
        <f>SUM(M17,N17)</f>
        <v>93627.696899999995</v>
      </c>
      <c r="M17" s="159">
        <v>93627.696899999995</v>
      </c>
      <c r="N17" s="159">
        <v>0</v>
      </c>
    </row>
    <row r="18" spans="1:14" ht="39.950000000000003" customHeight="1">
      <c r="A18" s="156">
        <v>2112</v>
      </c>
      <c r="B18" s="157" t="s">
        <v>754</v>
      </c>
      <c r="C18" s="156" t="s">
        <v>751</v>
      </c>
      <c r="D18" s="156" t="s">
        <v>751</v>
      </c>
      <c r="E18" s="156" t="s">
        <v>755</v>
      </c>
      <c r="F18" s="158">
        <f>SUM(G18,H18)</f>
        <v>0</v>
      </c>
      <c r="G18" s="158">
        <v>0</v>
      </c>
      <c r="H18" s="158">
        <v>0</v>
      </c>
      <c r="I18" s="158">
        <f>SUM(J18,K18)</f>
        <v>0</v>
      </c>
      <c r="J18" s="158">
        <v>0</v>
      </c>
      <c r="K18" s="158">
        <v>0</v>
      </c>
      <c r="L18" s="159">
        <f>SUM(M18,N18)</f>
        <v>0</v>
      </c>
      <c r="M18" s="159">
        <v>0</v>
      </c>
      <c r="N18" s="159">
        <v>0</v>
      </c>
    </row>
    <row r="19" spans="1:14" ht="39.950000000000003" customHeight="1">
      <c r="A19" s="156">
        <v>2113</v>
      </c>
      <c r="B19" s="157" t="s">
        <v>756</v>
      </c>
      <c r="C19" s="156" t="s">
        <v>751</v>
      </c>
      <c r="D19" s="156" t="s">
        <v>751</v>
      </c>
      <c r="E19" s="156" t="s">
        <v>757</v>
      </c>
      <c r="F19" s="158">
        <f>SUM(G19,H19)</f>
        <v>0</v>
      </c>
      <c r="G19" s="158">
        <v>0</v>
      </c>
      <c r="H19" s="158">
        <v>0</v>
      </c>
      <c r="I19" s="158">
        <f>SUM(J19,K19)</f>
        <v>0</v>
      </c>
      <c r="J19" s="158">
        <v>0</v>
      </c>
      <c r="K19" s="158">
        <v>0</v>
      </c>
      <c r="L19" s="159">
        <f>SUM(M19,N19)</f>
        <v>0</v>
      </c>
      <c r="M19" s="159">
        <v>0</v>
      </c>
      <c r="N19" s="159">
        <v>0</v>
      </c>
    </row>
    <row r="20" spans="1:14" ht="39.950000000000003" customHeight="1">
      <c r="A20" s="156">
        <v>2120</v>
      </c>
      <c r="B20" s="157" t="s">
        <v>758</v>
      </c>
      <c r="C20" s="156" t="s">
        <v>751</v>
      </c>
      <c r="D20" s="156" t="s">
        <v>755</v>
      </c>
      <c r="E20" s="156" t="s">
        <v>432</v>
      </c>
      <c r="F20" s="158">
        <f t="shared" ref="F20:N20" si="3">SUM(F22:F23)</f>
        <v>0</v>
      </c>
      <c r="G20" s="158">
        <f t="shared" si="3"/>
        <v>0</v>
      </c>
      <c r="H20" s="158">
        <f t="shared" si="3"/>
        <v>0</v>
      </c>
      <c r="I20" s="158">
        <f t="shared" si="3"/>
        <v>0</v>
      </c>
      <c r="J20" s="158">
        <f t="shared" si="3"/>
        <v>0</v>
      </c>
      <c r="K20" s="158">
        <f t="shared" si="3"/>
        <v>0</v>
      </c>
      <c r="L20" s="159">
        <f t="shared" si="3"/>
        <v>0</v>
      </c>
      <c r="M20" s="159">
        <f t="shared" si="3"/>
        <v>0</v>
      </c>
      <c r="N20" s="159">
        <f t="shared" si="3"/>
        <v>0</v>
      </c>
    </row>
    <row r="21" spans="1:14" ht="39.950000000000003" customHeight="1">
      <c r="A21" s="156"/>
      <c r="B21" s="157" t="s">
        <v>380</v>
      </c>
      <c r="C21" s="156"/>
      <c r="D21" s="156"/>
      <c r="E21" s="156"/>
      <c r="F21" s="160"/>
      <c r="G21" s="160"/>
      <c r="H21" s="160"/>
      <c r="I21" s="160"/>
      <c r="J21" s="160"/>
      <c r="K21" s="160"/>
      <c r="L21" s="156"/>
      <c r="M21" s="156"/>
      <c r="N21" s="156"/>
    </row>
    <row r="22" spans="1:14" ht="39.950000000000003" customHeight="1">
      <c r="A22" s="156">
        <v>2121</v>
      </c>
      <c r="B22" s="157" t="s">
        <v>759</v>
      </c>
      <c r="C22" s="156" t="s">
        <v>751</v>
      </c>
      <c r="D22" s="156" t="s">
        <v>755</v>
      </c>
      <c r="E22" s="156" t="s">
        <v>751</v>
      </c>
      <c r="F22" s="158">
        <f>SUM(G22,H22)</f>
        <v>0</v>
      </c>
      <c r="G22" s="158">
        <v>0</v>
      </c>
      <c r="H22" s="158">
        <v>0</v>
      </c>
      <c r="I22" s="158">
        <f>SUM(J22,K22)</f>
        <v>0</v>
      </c>
      <c r="J22" s="158">
        <v>0</v>
      </c>
      <c r="K22" s="158">
        <v>0</v>
      </c>
      <c r="L22" s="159">
        <f>SUM(M22,N22)</f>
        <v>0</v>
      </c>
      <c r="M22" s="159">
        <v>0</v>
      </c>
      <c r="N22" s="159">
        <v>0</v>
      </c>
    </row>
    <row r="23" spans="1:14" ht="39.950000000000003" customHeight="1">
      <c r="A23" s="156">
        <v>2122</v>
      </c>
      <c r="B23" s="157" t="s">
        <v>760</v>
      </c>
      <c r="C23" s="156" t="s">
        <v>751</v>
      </c>
      <c r="D23" s="156" t="s">
        <v>755</v>
      </c>
      <c r="E23" s="156" t="s">
        <v>755</v>
      </c>
      <c r="F23" s="158">
        <f>SUM(G23,H23)</f>
        <v>0</v>
      </c>
      <c r="G23" s="158">
        <v>0</v>
      </c>
      <c r="H23" s="158">
        <v>0</v>
      </c>
      <c r="I23" s="158">
        <f>SUM(J23,K23)</f>
        <v>0</v>
      </c>
      <c r="J23" s="158">
        <v>0</v>
      </c>
      <c r="K23" s="158">
        <v>0</v>
      </c>
      <c r="L23" s="159">
        <f>SUM(M23,N23)</f>
        <v>0</v>
      </c>
      <c r="M23" s="159">
        <v>0</v>
      </c>
      <c r="N23" s="159">
        <v>0</v>
      </c>
    </row>
    <row r="24" spans="1:14" ht="39.950000000000003" customHeight="1">
      <c r="A24" s="156">
        <v>2130</v>
      </c>
      <c r="B24" s="157" t="s">
        <v>761</v>
      </c>
      <c r="C24" s="156" t="s">
        <v>751</v>
      </c>
      <c r="D24" s="156" t="s">
        <v>757</v>
      </c>
      <c r="E24" s="156" t="s">
        <v>432</v>
      </c>
      <c r="F24" s="158">
        <f t="shared" ref="F24:N24" si="4">SUM(F26:F28)</f>
        <v>4155</v>
      </c>
      <c r="G24" s="158">
        <f t="shared" si="4"/>
        <v>4155</v>
      </c>
      <c r="H24" s="158">
        <f t="shared" si="4"/>
        <v>0</v>
      </c>
      <c r="I24" s="158">
        <f t="shared" si="4"/>
        <v>4155</v>
      </c>
      <c r="J24" s="158">
        <f t="shared" si="4"/>
        <v>4155</v>
      </c>
      <c r="K24" s="158">
        <f t="shared" si="4"/>
        <v>0</v>
      </c>
      <c r="L24" s="159">
        <f t="shared" si="4"/>
        <v>1806.9792</v>
      </c>
      <c r="M24" s="159">
        <f t="shared" si="4"/>
        <v>1806.9792</v>
      </c>
      <c r="N24" s="159">
        <f t="shared" si="4"/>
        <v>0</v>
      </c>
    </row>
    <row r="25" spans="1:14" ht="39.950000000000003" customHeight="1">
      <c r="A25" s="156"/>
      <c r="B25" s="157" t="s">
        <v>380</v>
      </c>
      <c r="C25" s="156"/>
      <c r="D25" s="156"/>
      <c r="E25" s="156"/>
      <c r="F25" s="160"/>
      <c r="G25" s="160"/>
      <c r="H25" s="160"/>
      <c r="I25" s="160"/>
      <c r="J25" s="160"/>
      <c r="K25" s="160"/>
      <c r="L25" s="156"/>
      <c r="M25" s="156"/>
      <c r="N25" s="156"/>
    </row>
    <row r="26" spans="1:14" ht="39.950000000000003" customHeight="1">
      <c r="A26" s="156">
        <v>2131</v>
      </c>
      <c r="B26" s="157" t="s">
        <v>762</v>
      </c>
      <c r="C26" s="156" t="s">
        <v>751</v>
      </c>
      <c r="D26" s="156" t="s">
        <v>757</v>
      </c>
      <c r="E26" s="156" t="s">
        <v>751</v>
      </c>
      <c r="F26" s="158">
        <f>SUM(G26,H26)</f>
        <v>0</v>
      </c>
      <c r="G26" s="158">
        <v>0</v>
      </c>
      <c r="H26" s="158">
        <v>0</v>
      </c>
      <c r="I26" s="158">
        <f>SUM(J26,K26)</f>
        <v>0</v>
      </c>
      <c r="J26" s="158">
        <v>0</v>
      </c>
      <c r="K26" s="158">
        <v>0</v>
      </c>
      <c r="L26" s="159">
        <f>SUM(M26,N26)</f>
        <v>0</v>
      </c>
      <c r="M26" s="159">
        <v>0</v>
      </c>
      <c r="N26" s="159">
        <v>0</v>
      </c>
    </row>
    <row r="27" spans="1:14" ht="39.950000000000003" customHeight="1">
      <c r="A27" s="156">
        <v>2132</v>
      </c>
      <c r="B27" s="157" t="s">
        <v>763</v>
      </c>
      <c r="C27" s="156" t="s">
        <v>751</v>
      </c>
      <c r="D27" s="156" t="s">
        <v>757</v>
      </c>
      <c r="E27" s="156" t="s">
        <v>755</v>
      </c>
      <c r="F27" s="158">
        <f>SUM(G27,H27)</f>
        <v>0</v>
      </c>
      <c r="G27" s="158">
        <v>0</v>
      </c>
      <c r="H27" s="158">
        <v>0</v>
      </c>
      <c r="I27" s="158">
        <f>SUM(J27,K27)</f>
        <v>0</v>
      </c>
      <c r="J27" s="158">
        <v>0</v>
      </c>
      <c r="K27" s="158">
        <v>0</v>
      </c>
      <c r="L27" s="159">
        <f>SUM(M27,N27)</f>
        <v>0</v>
      </c>
      <c r="M27" s="159">
        <v>0</v>
      </c>
      <c r="N27" s="159">
        <v>0</v>
      </c>
    </row>
    <row r="28" spans="1:14" ht="39.950000000000003" customHeight="1">
      <c r="A28" s="156">
        <v>2133</v>
      </c>
      <c r="B28" s="157" t="s">
        <v>764</v>
      </c>
      <c r="C28" s="156" t="s">
        <v>751</v>
      </c>
      <c r="D28" s="156" t="s">
        <v>757</v>
      </c>
      <c r="E28" s="156" t="s">
        <v>757</v>
      </c>
      <c r="F28" s="158">
        <f>SUM(G28,H28)</f>
        <v>4155</v>
      </c>
      <c r="G28" s="158">
        <v>4155</v>
      </c>
      <c r="H28" s="158">
        <v>0</v>
      </c>
      <c r="I28" s="158">
        <f>SUM(J28,K28)</f>
        <v>4155</v>
      </c>
      <c r="J28" s="158">
        <v>4155</v>
      </c>
      <c r="K28" s="158">
        <v>0</v>
      </c>
      <c r="L28" s="159">
        <f>SUM(M28,N28)</f>
        <v>1806.9792</v>
      </c>
      <c r="M28" s="159">
        <v>1806.9792</v>
      </c>
      <c r="N28" s="159">
        <v>0</v>
      </c>
    </row>
    <row r="29" spans="1:14" ht="39.950000000000003" customHeight="1">
      <c r="A29" s="156">
        <v>2140</v>
      </c>
      <c r="B29" s="157" t="s">
        <v>765</v>
      </c>
      <c r="C29" s="156" t="s">
        <v>751</v>
      </c>
      <c r="D29" s="156" t="s">
        <v>766</v>
      </c>
      <c r="E29" s="156" t="s">
        <v>432</v>
      </c>
      <c r="F29" s="158">
        <f t="shared" ref="F29:N29" si="5">SUM(F31)</f>
        <v>0</v>
      </c>
      <c r="G29" s="158">
        <f t="shared" si="5"/>
        <v>0</v>
      </c>
      <c r="H29" s="158">
        <f t="shared" si="5"/>
        <v>0</v>
      </c>
      <c r="I29" s="158">
        <f t="shared" si="5"/>
        <v>0</v>
      </c>
      <c r="J29" s="158">
        <f t="shared" si="5"/>
        <v>0</v>
      </c>
      <c r="K29" s="158">
        <f t="shared" si="5"/>
        <v>0</v>
      </c>
      <c r="L29" s="159">
        <f t="shared" si="5"/>
        <v>0</v>
      </c>
      <c r="M29" s="159">
        <f t="shared" si="5"/>
        <v>0</v>
      </c>
      <c r="N29" s="159">
        <f t="shared" si="5"/>
        <v>0</v>
      </c>
    </row>
    <row r="30" spans="1:14" ht="39.950000000000003" customHeight="1">
      <c r="A30" s="156"/>
      <c r="B30" s="157" t="s">
        <v>380</v>
      </c>
      <c r="C30" s="156"/>
      <c r="D30" s="156"/>
      <c r="E30" s="156"/>
      <c r="F30" s="160"/>
      <c r="G30" s="160"/>
      <c r="H30" s="160"/>
      <c r="I30" s="160"/>
      <c r="J30" s="160"/>
      <c r="K30" s="160"/>
      <c r="L30" s="156"/>
      <c r="M30" s="156"/>
      <c r="N30" s="156"/>
    </row>
    <row r="31" spans="1:14" ht="39.950000000000003" customHeight="1">
      <c r="A31" s="156">
        <v>2141</v>
      </c>
      <c r="B31" s="157" t="s">
        <v>767</v>
      </c>
      <c r="C31" s="156" t="s">
        <v>751</v>
      </c>
      <c r="D31" s="156" t="s">
        <v>766</v>
      </c>
      <c r="E31" s="156" t="s">
        <v>751</v>
      </c>
      <c r="F31" s="158">
        <f>SUM(G31,H31)</f>
        <v>0</v>
      </c>
      <c r="G31" s="158">
        <v>0</v>
      </c>
      <c r="H31" s="158">
        <v>0</v>
      </c>
      <c r="I31" s="158">
        <f>SUM(J31,K31)</f>
        <v>0</v>
      </c>
      <c r="J31" s="158">
        <v>0</v>
      </c>
      <c r="K31" s="158">
        <v>0</v>
      </c>
      <c r="L31" s="159">
        <f>SUM(M31,N31)</f>
        <v>0</v>
      </c>
      <c r="M31" s="159">
        <v>0</v>
      </c>
      <c r="N31" s="159">
        <v>0</v>
      </c>
    </row>
    <row r="32" spans="1:14" ht="39.950000000000003" customHeight="1">
      <c r="A32" s="156">
        <v>2150</v>
      </c>
      <c r="B32" s="157" t="s">
        <v>768</v>
      </c>
      <c r="C32" s="156" t="s">
        <v>751</v>
      </c>
      <c r="D32" s="156" t="s">
        <v>769</v>
      </c>
      <c r="E32" s="156" t="s">
        <v>432</v>
      </c>
      <c r="F32" s="158">
        <f t="shared" ref="F32:N32" si="6">SUM(F34)</f>
        <v>0</v>
      </c>
      <c r="G32" s="158">
        <f t="shared" si="6"/>
        <v>0</v>
      </c>
      <c r="H32" s="158">
        <f t="shared" si="6"/>
        <v>0</v>
      </c>
      <c r="I32" s="158">
        <f t="shared" si="6"/>
        <v>0</v>
      </c>
      <c r="J32" s="158">
        <f t="shared" si="6"/>
        <v>0</v>
      </c>
      <c r="K32" s="158">
        <f t="shared" si="6"/>
        <v>0</v>
      </c>
      <c r="L32" s="159">
        <f t="shared" si="6"/>
        <v>0</v>
      </c>
      <c r="M32" s="159">
        <f t="shared" si="6"/>
        <v>0</v>
      </c>
      <c r="N32" s="159">
        <f t="shared" si="6"/>
        <v>0</v>
      </c>
    </row>
    <row r="33" spans="1:14" ht="39.950000000000003" customHeight="1">
      <c r="A33" s="156"/>
      <c r="B33" s="157" t="s">
        <v>380</v>
      </c>
      <c r="C33" s="156"/>
      <c r="D33" s="156"/>
      <c r="E33" s="156"/>
      <c r="F33" s="160"/>
      <c r="G33" s="160"/>
      <c r="H33" s="160"/>
      <c r="I33" s="160"/>
      <c r="J33" s="160"/>
      <c r="K33" s="160"/>
      <c r="L33" s="156"/>
      <c r="M33" s="156"/>
      <c r="N33" s="156"/>
    </row>
    <row r="34" spans="1:14" ht="39.950000000000003" customHeight="1">
      <c r="A34" s="156">
        <v>2151</v>
      </c>
      <c r="B34" s="157" t="s">
        <v>770</v>
      </c>
      <c r="C34" s="156" t="s">
        <v>751</v>
      </c>
      <c r="D34" s="156" t="s">
        <v>769</v>
      </c>
      <c r="E34" s="156" t="s">
        <v>751</v>
      </c>
      <c r="F34" s="158">
        <f>SUM(G34,H34)</f>
        <v>0</v>
      </c>
      <c r="G34" s="158">
        <v>0</v>
      </c>
      <c r="H34" s="158">
        <v>0</v>
      </c>
      <c r="I34" s="158">
        <f>SUM(J34,K34)</f>
        <v>0</v>
      </c>
      <c r="J34" s="158">
        <v>0</v>
      </c>
      <c r="K34" s="158">
        <v>0</v>
      </c>
      <c r="L34" s="159">
        <f>SUM(M34,N34)</f>
        <v>0</v>
      </c>
      <c r="M34" s="159">
        <v>0</v>
      </c>
      <c r="N34" s="159">
        <v>0</v>
      </c>
    </row>
    <row r="35" spans="1:14" ht="39.950000000000003" customHeight="1">
      <c r="A35" s="156">
        <v>2160</v>
      </c>
      <c r="B35" s="157" t="s">
        <v>771</v>
      </c>
      <c r="C35" s="156" t="s">
        <v>751</v>
      </c>
      <c r="D35" s="156" t="s">
        <v>772</v>
      </c>
      <c r="E35" s="156" t="s">
        <v>432</v>
      </c>
      <c r="F35" s="158">
        <f t="shared" ref="F35:N35" si="7">SUM(F37)</f>
        <v>75073.3</v>
      </c>
      <c r="G35" s="158">
        <f t="shared" si="7"/>
        <v>64773.3</v>
      </c>
      <c r="H35" s="158">
        <f t="shared" si="7"/>
        <v>10300</v>
      </c>
      <c r="I35" s="158">
        <f t="shared" si="7"/>
        <v>119181.3</v>
      </c>
      <c r="J35" s="158">
        <f t="shared" si="7"/>
        <v>68283.3</v>
      </c>
      <c r="K35" s="158">
        <f t="shared" si="7"/>
        <v>50898</v>
      </c>
      <c r="L35" s="159">
        <f t="shared" si="7"/>
        <v>30347.999199999998</v>
      </c>
      <c r="M35" s="159">
        <f t="shared" si="7"/>
        <v>29597.999199999998</v>
      </c>
      <c r="N35" s="159">
        <f t="shared" si="7"/>
        <v>750</v>
      </c>
    </row>
    <row r="36" spans="1:14" ht="39.950000000000003" customHeight="1">
      <c r="A36" s="156"/>
      <c r="B36" s="157" t="s">
        <v>380</v>
      </c>
      <c r="C36" s="156"/>
      <c r="D36" s="156"/>
      <c r="E36" s="156"/>
      <c r="F36" s="160"/>
      <c r="G36" s="160"/>
      <c r="H36" s="160"/>
      <c r="I36" s="160"/>
      <c r="J36" s="160"/>
      <c r="K36" s="160"/>
      <c r="L36" s="156"/>
      <c r="M36" s="156"/>
      <c r="N36" s="156"/>
    </row>
    <row r="37" spans="1:14" ht="39.950000000000003" customHeight="1">
      <c r="A37" s="156">
        <v>2161</v>
      </c>
      <c r="B37" s="157" t="s">
        <v>773</v>
      </c>
      <c r="C37" s="156" t="s">
        <v>751</v>
      </c>
      <c r="D37" s="156" t="s">
        <v>772</v>
      </c>
      <c r="E37" s="156" t="s">
        <v>751</v>
      </c>
      <c r="F37" s="158">
        <f>SUM(G37,H37)</f>
        <v>75073.3</v>
      </c>
      <c r="G37" s="158">
        <v>64773.3</v>
      </c>
      <c r="H37" s="158">
        <v>10300</v>
      </c>
      <c r="I37" s="158">
        <f>SUM(J37,K37)</f>
        <v>119181.3</v>
      </c>
      <c r="J37" s="158">
        <v>68283.3</v>
      </c>
      <c r="K37" s="158">
        <v>50898</v>
      </c>
      <c r="L37" s="159">
        <f>SUM(M37,N37)</f>
        <v>30347.999199999998</v>
      </c>
      <c r="M37" s="159">
        <v>29597.999199999998</v>
      </c>
      <c r="N37" s="159">
        <v>750</v>
      </c>
    </row>
    <row r="38" spans="1:14" ht="39.950000000000003" customHeight="1">
      <c r="A38" s="156">
        <v>2170</v>
      </c>
      <c r="B38" s="157" t="s">
        <v>774</v>
      </c>
      <c r="C38" s="156" t="s">
        <v>751</v>
      </c>
      <c r="D38" s="156" t="s">
        <v>775</v>
      </c>
      <c r="E38" s="156" t="s">
        <v>432</v>
      </c>
      <c r="F38" s="158">
        <f t="shared" ref="F38:N38" si="8">SUM(F40)</f>
        <v>0</v>
      </c>
      <c r="G38" s="158">
        <f t="shared" si="8"/>
        <v>0</v>
      </c>
      <c r="H38" s="158">
        <f t="shared" si="8"/>
        <v>0</v>
      </c>
      <c r="I38" s="158">
        <f t="shared" si="8"/>
        <v>0</v>
      </c>
      <c r="J38" s="158">
        <f t="shared" si="8"/>
        <v>0</v>
      </c>
      <c r="K38" s="158">
        <f t="shared" si="8"/>
        <v>0</v>
      </c>
      <c r="L38" s="159">
        <f t="shared" si="8"/>
        <v>0</v>
      </c>
      <c r="M38" s="159">
        <f t="shared" si="8"/>
        <v>0</v>
      </c>
      <c r="N38" s="159">
        <f t="shared" si="8"/>
        <v>0</v>
      </c>
    </row>
    <row r="39" spans="1:14" ht="39.950000000000003" customHeight="1">
      <c r="A39" s="156"/>
      <c r="B39" s="157" t="s">
        <v>380</v>
      </c>
      <c r="C39" s="156"/>
      <c r="D39" s="156"/>
      <c r="E39" s="156"/>
      <c r="F39" s="160"/>
      <c r="G39" s="160"/>
      <c r="H39" s="160"/>
      <c r="I39" s="160"/>
      <c r="J39" s="160"/>
      <c r="K39" s="160"/>
      <c r="L39" s="156"/>
      <c r="M39" s="156"/>
      <c r="N39" s="156"/>
    </row>
    <row r="40" spans="1:14" ht="39.950000000000003" customHeight="1">
      <c r="A40" s="156">
        <v>2171</v>
      </c>
      <c r="B40" s="157" t="s">
        <v>774</v>
      </c>
      <c r="C40" s="156" t="s">
        <v>751</v>
      </c>
      <c r="D40" s="156" t="s">
        <v>775</v>
      </c>
      <c r="E40" s="156" t="s">
        <v>751</v>
      </c>
      <c r="F40" s="158">
        <f>SUM(G40,H40)</f>
        <v>0</v>
      </c>
      <c r="G40" s="158">
        <v>0</v>
      </c>
      <c r="H40" s="158">
        <v>0</v>
      </c>
      <c r="I40" s="158">
        <f>SUM(J40,K40)</f>
        <v>0</v>
      </c>
      <c r="J40" s="158">
        <v>0</v>
      </c>
      <c r="K40" s="158">
        <v>0</v>
      </c>
      <c r="L40" s="159">
        <f>SUM(M40,N40)</f>
        <v>0</v>
      </c>
      <c r="M40" s="159">
        <v>0</v>
      </c>
      <c r="N40" s="159">
        <v>0</v>
      </c>
    </row>
    <row r="41" spans="1:14" ht="39.950000000000003" customHeight="1">
      <c r="A41" s="156">
        <v>2180</v>
      </c>
      <c r="B41" s="157" t="s">
        <v>776</v>
      </c>
      <c r="C41" s="156" t="s">
        <v>751</v>
      </c>
      <c r="D41" s="156" t="s">
        <v>777</v>
      </c>
      <c r="E41" s="156" t="s">
        <v>432</v>
      </c>
      <c r="F41" s="158">
        <f t="shared" ref="F41:N41" si="9">SUM(F43)</f>
        <v>0</v>
      </c>
      <c r="G41" s="158">
        <f t="shared" si="9"/>
        <v>0</v>
      </c>
      <c r="H41" s="158">
        <f t="shared" si="9"/>
        <v>0</v>
      </c>
      <c r="I41" s="158">
        <f t="shared" si="9"/>
        <v>0</v>
      </c>
      <c r="J41" s="158">
        <f t="shared" si="9"/>
        <v>0</v>
      </c>
      <c r="K41" s="158">
        <f t="shared" si="9"/>
        <v>0</v>
      </c>
      <c r="L41" s="159">
        <f t="shared" si="9"/>
        <v>0</v>
      </c>
      <c r="M41" s="159">
        <f t="shared" si="9"/>
        <v>0</v>
      </c>
      <c r="N41" s="159">
        <f t="shared" si="9"/>
        <v>0</v>
      </c>
    </row>
    <row r="42" spans="1:14" ht="39.950000000000003" customHeight="1">
      <c r="A42" s="156"/>
      <c r="B42" s="157" t="s">
        <v>380</v>
      </c>
      <c r="C42" s="156"/>
      <c r="D42" s="156"/>
      <c r="E42" s="156"/>
      <c r="F42" s="160"/>
      <c r="G42" s="160"/>
      <c r="H42" s="160"/>
      <c r="I42" s="160"/>
      <c r="J42" s="160"/>
      <c r="K42" s="160"/>
      <c r="L42" s="156"/>
      <c r="M42" s="156"/>
      <c r="N42" s="156"/>
    </row>
    <row r="43" spans="1:14" ht="39.950000000000003" customHeight="1">
      <c r="A43" s="156">
        <v>2181</v>
      </c>
      <c r="B43" s="157" t="s">
        <v>776</v>
      </c>
      <c r="C43" s="156" t="s">
        <v>751</v>
      </c>
      <c r="D43" s="156" t="s">
        <v>777</v>
      </c>
      <c r="E43" s="156" t="s">
        <v>751</v>
      </c>
      <c r="F43" s="158">
        <f t="shared" ref="F43:N43" si="10">SUM(F45:F46)</f>
        <v>0</v>
      </c>
      <c r="G43" s="158">
        <f t="shared" si="10"/>
        <v>0</v>
      </c>
      <c r="H43" s="158">
        <f t="shared" si="10"/>
        <v>0</v>
      </c>
      <c r="I43" s="158">
        <f t="shared" si="10"/>
        <v>0</v>
      </c>
      <c r="J43" s="158">
        <f t="shared" si="10"/>
        <v>0</v>
      </c>
      <c r="K43" s="158">
        <f t="shared" si="10"/>
        <v>0</v>
      </c>
      <c r="L43" s="159">
        <f t="shared" si="10"/>
        <v>0</v>
      </c>
      <c r="M43" s="159">
        <f t="shared" si="10"/>
        <v>0</v>
      </c>
      <c r="N43" s="159">
        <f t="shared" si="10"/>
        <v>0</v>
      </c>
    </row>
    <row r="44" spans="1:14" ht="39.950000000000003" customHeight="1">
      <c r="A44" s="156"/>
      <c r="B44" s="157" t="s">
        <v>380</v>
      </c>
      <c r="C44" s="156"/>
      <c r="D44" s="156"/>
      <c r="E44" s="156"/>
      <c r="F44" s="160"/>
      <c r="G44" s="160"/>
      <c r="H44" s="160"/>
      <c r="I44" s="160"/>
      <c r="J44" s="160"/>
      <c r="K44" s="160"/>
      <c r="L44" s="156"/>
      <c r="M44" s="156"/>
      <c r="N44" s="156"/>
    </row>
    <row r="45" spans="1:14" ht="39.950000000000003" customHeight="1">
      <c r="A45" s="156">
        <v>2182</v>
      </c>
      <c r="B45" s="157" t="s">
        <v>778</v>
      </c>
      <c r="C45" s="156" t="s">
        <v>751</v>
      </c>
      <c r="D45" s="156" t="s">
        <v>777</v>
      </c>
      <c r="E45" s="156" t="s">
        <v>751</v>
      </c>
      <c r="F45" s="158">
        <f>SUM(G45,H45)</f>
        <v>0</v>
      </c>
      <c r="G45" s="158">
        <v>0</v>
      </c>
      <c r="H45" s="158">
        <v>0</v>
      </c>
      <c r="I45" s="158">
        <f>SUM(J45,K45)</f>
        <v>0</v>
      </c>
      <c r="J45" s="158">
        <v>0</v>
      </c>
      <c r="K45" s="158">
        <v>0</v>
      </c>
      <c r="L45" s="159">
        <f>SUM(M45,N45)</f>
        <v>0</v>
      </c>
      <c r="M45" s="159">
        <v>0</v>
      </c>
      <c r="N45" s="159">
        <v>0</v>
      </c>
    </row>
    <row r="46" spans="1:14" ht="39.950000000000003" customHeight="1">
      <c r="A46" s="156">
        <v>2183</v>
      </c>
      <c r="B46" s="157" t="s">
        <v>779</v>
      </c>
      <c r="C46" s="156" t="s">
        <v>751</v>
      </c>
      <c r="D46" s="156" t="s">
        <v>777</v>
      </c>
      <c r="E46" s="156" t="s">
        <v>751</v>
      </c>
      <c r="F46" s="158">
        <f>SUM(G46,H46)</f>
        <v>0</v>
      </c>
      <c r="G46" s="158">
        <v>0</v>
      </c>
      <c r="H46" s="158">
        <v>0</v>
      </c>
      <c r="I46" s="158">
        <f>SUM(J46,K46)</f>
        <v>0</v>
      </c>
      <c r="J46" s="158">
        <v>0</v>
      </c>
      <c r="K46" s="158">
        <v>0</v>
      </c>
      <c r="L46" s="159">
        <f>SUM(M46,N46)</f>
        <v>0</v>
      </c>
      <c r="M46" s="159">
        <v>0</v>
      </c>
      <c r="N46" s="159">
        <v>0</v>
      </c>
    </row>
    <row r="47" spans="1:14" ht="39.950000000000003" customHeight="1">
      <c r="A47" s="156">
        <v>2200</v>
      </c>
      <c r="B47" s="157" t="s">
        <v>780</v>
      </c>
      <c r="C47" s="156" t="s">
        <v>755</v>
      </c>
      <c r="D47" s="156" t="s">
        <v>432</v>
      </c>
      <c r="E47" s="156" t="s">
        <v>432</v>
      </c>
      <c r="F47" s="158">
        <f t="shared" ref="F47:N47" si="11">SUM(F49,F52,F55,F58,F61)</f>
        <v>0</v>
      </c>
      <c r="G47" s="158">
        <f t="shared" si="11"/>
        <v>0</v>
      </c>
      <c r="H47" s="158">
        <f t="shared" si="11"/>
        <v>0</v>
      </c>
      <c r="I47" s="158">
        <f t="shared" si="11"/>
        <v>0</v>
      </c>
      <c r="J47" s="158">
        <f t="shared" si="11"/>
        <v>0</v>
      </c>
      <c r="K47" s="158">
        <f t="shared" si="11"/>
        <v>0</v>
      </c>
      <c r="L47" s="159">
        <f t="shared" si="11"/>
        <v>0</v>
      </c>
      <c r="M47" s="159">
        <f t="shared" si="11"/>
        <v>0</v>
      </c>
      <c r="N47" s="159">
        <f t="shared" si="11"/>
        <v>0</v>
      </c>
    </row>
    <row r="48" spans="1:14" ht="39.950000000000003" customHeight="1">
      <c r="A48" s="156"/>
      <c r="B48" s="157" t="s">
        <v>375</v>
      </c>
      <c r="C48" s="156"/>
      <c r="D48" s="156"/>
      <c r="E48" s="156"/>
      <c r="F48" s="160"/>
      <c r="G48" s="160"/>
      <c r="H48" s="160"/>
      <c r="I48" s="160"/>
      <c r="J48" s="160"/>
      <c r="K48" s="160"/>
      <c r="L48" s="156"/>
      <c r="M48" s="156"/>
      <c r="N48" s="156"/>
    </row>
    <row r="49" spans="1:14" ht="39.950000000000003" customHeight="1">
      <c r="A49" s="156">
        <v>2210</v>
      </c>
      <c r="B49" s="157" t="s">
        <v>781</v>
      </c>
      <c r="C49" s="156" t="s">
        <v>755</v>
      </c>
      <c r="D49" s="156" t="s">
        <v>751</v>
      </c>
      <c r="E49" s="156" t="s">
        <v>432</v>
      </c>
      <c r="F49" s="158">
        <f t="shared" ref="F49:N49" si="12">SUM(F51)</f>
        <v>0</v>
      </c>
      <c r="G49" s="158">
        <f t="shared" si="12"/>
        <v>0</v>
      </c>
      <c r="H49" s="158">
        <f t="shared" si="12"/>
        <v>0</v>
      </c>
      <c r="I49" s="158">
        <f t="shared" si="12"/>
        <v>0</v>
      </c>
      <c r="J49" s="158">
        <f t="shared" si="12"/>
        <v>0</v>
      </c>
      <c r="K49" s="158">
        <f t="shared" si="12"/>
        <v>0</v>
      </c>
      <c r="L49" s="159">
        <f t="shared" si="12"/>
        <v>0</v>
      </c>
      <c r="M49" s="159">
        <f t="shared" si="12"/>
        <v>0</v>
      </c>
      <c r="N49" s="159">
        <f t="shared" si="12"/>
        <v>0</v>
      </c>
    </row>
    <row r="50" spans="1:14" ht="39.950000000000003" customHeight="1">
      <c r="A50" s="156"/>
      <c r="B50" s="157" t="s">
        <v>380</v>
      </c>
      <c r="C50" s="156"/>
      <c r="D50" s="156"/>
      <c r="E50" s="156"/>
      <c r="F50" s="160"/>
      <c r="G50" s="160"/>
      <c r="H50" s="160"/>
      <c r="I50" s="160"/>
      <c r="J50" s="160"/>
      <c r="K50" s="160"/>
      <c r="L50" s="156"/>
      <c r="M50" s="156"/>
      <c r="N50" s="156"/>
    </row>
    <row r="51" spans="1:14" ht="39.950000000000003" customHeight="1">
      <c r="A51" s="156">
        <v>2211</v>
      </c>
      <c r="B51" s="157" t="s">
        <v>782</v>
      </c>
      <c r="C51" s="156" t="s">
        <v>755</v>
      </c>
      <c r="D51" s="156" t="s">
        <v>751</v>
      </c>
      <c r="E51" s="156" t="s">
        <v>751</v>
      </c>
      <c r="F51" s="158">
        <f>SUM(G51,H51)</f>
        <v>0</v>
      </c>
      <c r="G51" s="158">
        <v>0</v>
      </c>
      <c r="H51" s="158">
        <v>0</v>
      </c>
      <c r="I51" s="158">
        <f>SUM(J51,K51)</f>
        <v>0</v>
      </c>
      <c r="J51" s="158">
        <v>0</v>
      </c>
      <c r="K51" s="158">
        <v>0</v>
      </c>
      <c r="L51" s="159">
        <f>SUM(M51,N51)</f>
        <v>0</v>
      </c>
      <c r="M51" s="159">
        <v>0</v>
      </c>
      <c r="N51" s="159">
        <v>0</v>
      </c>
    </row>
    <row r="52" spans="1:14" ht="39.950000000000003" customHeight="1">
      <c r="A52" s="156">
        <v>2220</v>
      </c>
      <c r="B52" s="157" t="s">
        <v>783</v>
      </c>
      <c r="C52" s="156" t="s">
        <v>755</v>
      </c>
      <c r="D52" s="156" t="s">
        <v>755</v>
      </c>
      <c r="E52" s="156" t="s">
        <v>432</v>
      </c>
      <c r="F52" s="158">
        <f t="shared" ref="F52:N52" si="13">SUM(F54)</f>
        <v>0</v>
      </c>
      <c r="G52" s="158">
        <f t="shared" si="13"/>
        <v>0</v>
      </c>
      <c r="H52" s="158">
        <f t="shared" si="13"/>
        <v>0</v>
      </c>
      <c r="I52" s="158">
        <f t="shared" si="13"/>
        <v>0</v>
      </c>
      <c r="J52" s="158">
        <f t="shared" si="13"/>
        <v>0</v>
      </c>
      <c r="K52" s="158">
        <f t="shared" si="13"/>
        <v>0</v>
      </c>
      <c r="L52" s="159">
        <f t="shared" si="13"/>
        <v>0</v>
      </c>
      <c r="M52" s="159">
        <f t="shared" si="13"/>
        <v>0</v>
      </c>
      <c r="N52" s="159">
        <f t="shared" si="13"/>
        <v>0</v>
      </c>
    </row>
    <row r="53" spans="1:14" ht="39.950000000000003" customHeight="1">
      <c r="A53" s="156"/>
      <c r="B53" s="157" t="s">
        <v>380</v>
      </c>
      <c r="C53" s="156"/>
      <c r="D53" s="156"/>
      <c r="E53" s="156"/>
      <c r="F53" s="160"/>
      <c r="G53" s="160"/>
      <c r="H53" s="160"/>
      <c r="I53" s="160"/>
      <c r="J53" s="160"/>
      <c r="K53" s="160"/>
      <c r="L53" s="156"/>
      <c r="M53" s="156"/>
      <c r="N53" s="156"/>
    </row>
    <row r="54" spans="1:14" ht="39.950000000000003" customHeight="1">
      <c r="A54" s="156">
        <v>2221</v>
      </c>
      <c r="B54" s="157" t="s">
        <v>784</v>
      </c>
      <c r="C54" s="156" t="s">
        <v>755</v>
      </c>
      <c r="D54" s="156" t="s">
        <v>755</v>
      </c>
      <c r="E54" s="156" t="s">
        <v>751</v>
      </c>
      <c r="F54" s="158">
        <f>SUM(G54,H54)</f>
        <v>0</v>
      </c>
      <c r="G54" s="158">
        <v>0</v>
      </c>
      <c r="H54" s="158">
        <v>0</v>
      </c>
      <c r="I54" s="158">
        <f>SUM(J54,K54)</f>
        <v>0</v>
      </c>
      <c r="J54" s="158">
        <v>0</v>
      </c>
      <c r="K54" s="158">
        <v>0</v>
      </c>
      <c r="L54" s="159">
        <f>SUM(M54,N54)</f>
        <v>0</v>
      </c>
      <c r="M54" s="159">
        <v>0</v>
      </c>
      <c r="N54" s="159">
        <v>0</v>
      </c>
    </row>
    <row r="55" spans="1:14" ht="39.950000000000003" customHeight="1">
      <c r="A55" s="156">
        <v>2230</v>
      </c>
      <c r="B55" s="157" t="s">
        <v>785</v>
      </c>
      <c r="C55" s="156" t="s">
        <v>755</v>
      </c>
      <c r="D55" s="156" t="s">
        <v>757</v>
      </c>
      <c r="E55" s="156" t="s">
        <v>432</v>
      </c>
      <c r="F55" s="158">
        <f t="shared" ref="F55:N55" si="14">SUM(F57)</f>
        <v>0</v>
      </c>
      <c r="G55" s="158">
        <f t="shared" si="14"/>
        <v>0</v>
      </c>
      <c r="H55" s="158">
        <f t="shared" si="14"/>
        <v>0</v>
      </c>
      <c r="I55" s="158">
        <f t="shared" si="14"/>
        <v>0</v>
      </c>
      <c r="J55" s="158">
        <f t="shared" si="14"/>
        <v>0</v>
      </c>
      <c r="K55" s="158">
        <f t="shared" si="14"/>
        <v>0</v>
      </c>
      <c r="L55" s="159">
        <f t="shared" si="14"/>
        <v>0</v>
      </c>
      <c r="M55" s="159">
        <f t="shared" si="14"/>
        <v>0</v>
      </c>
      <c r="N55" s="159">
        <f t="shared" si="14"/>
        <v>0</v>
      </c>
    </row>
    <row r="56" spans="1:14" ht="39.950000000000003" customHeight="1">
      <c r="A56" s="156"/>
      <c r="B56" s="157" t="s">
        <v>380</v>
      </c>
      <c r="C56" s="156"/>
      <c r="D56" s="156"/>
      <c r="E56" s="156"/>
      <c r="F56" s="160"/>
      <c r="G56" s="160"/>
      <c r="H56" s="160"/>
      <c r="I56" s="160"/>
      <c r="J56" s="160"/>
      <c r="K56" s="160"/>
      <c r="L56" s="156"/>
      <c r="M56" s="156"/>
      <c r="N56" s="156"/>
    </row>
    <row r="57" spans="1:14" ht="39.950000000000003" customHeight="1">
      <c r="A57" s="156">
        <v>2231</v>
      </c>
      <c r="B57" s="157" t="s">
        <v>786</v>
      </c>
      <c r="C57" s="156" t="s">
        <v>755</v>
      </c>
      <c r="D57" s="156" t="s">
        <v>757</v>
      </c>
      <c r="E57" s="156" t="s">
        <v>751</v>
      </c>
      <c r="F57" s="158">
        <f>SUM(G57,H57)</f>
        <v>0</v>
      </c>
      <c r="G57" s="158">
        <v>0</v>
      </c>
      <c r="H57" s="158">
        <v>0</v>
      </c>
      <c r="I57" s="158">
        <f>SUM(J57,K57)</f>
        <v>0</v>
      </c>
      <c r="J57" s="158">
        <v>0</v>
      </c>
      <c r="K57" s="158">
        <v>0</v>
      </c>
      <c r="L57" s="159">
        <f>SUM(M57,N57)</f>
        <v>0</v>
      </c>
      <c r="M57" s="159">
        <v>0</v>
      </c>
      <c r="N57" s="159">
        <v>0</v>
      </c>
    </row>
    <row r="58" spans="1:14" ht="39.950000000000003" customHeight="1">
      <c r="A58" s="156">
        <v>2240</v>
      </c>
      <c r="B58" s="157" t="s">
        <v>787</v>
      </c>
      <c r="C58" s="156" t="s">
        <v>755</v>
      </c>
      <c r="D58" s="156" t="s">
        <v>766</v>
      </c>
      <c r="E58" s="156" t="s">
        <v>432</v>
      </c>
      <c r="F58" s="158">
        <f t="shared" ref="F58:N58" si="15">SUM(F60)</f>
        <v>0</v>
      </c>
      <c r="G58" s="158">
        <f t="shared" si="15"/>
        <v>0</v>
      </c>
      <c r="H58" s="158">
        <f t="shared" si="15"/>
        <v>0</v>
      </c>
      <c r="I58" s="158">
        <f t="shared" si="15"/>
        <v>0</v>
      </c>
      <c r="J58" s="158">
        <f t="shared" si="15"/>
        <v>0</v>
      </c>
      <c r="K58" s="158">
        <f t="shared" si="15"/>
        <v>0</v>
      </c>
      <c r="L58" s="159">
        <f t="shared" si="15"/>
        <v>0</v>
      </c>
      <c r="M58" s="159">
        <f t="shared" si="15"/>
        <v>0</v>
      </c>
      <c r="N58" s="159">
        <f t="shared" si="15"/>
        <v>0</v>
      </c>
    </row>
    <row r="59" spans="1:14" ht="39.950000000000003" customHeight="1">
      <c r="A59" s="156"/>
      <c r="B59" s="157" t="s">
        <v>380</v>
      </c>
      <c r="C59" s="156"/>
      <c r="D59" s="156"/>
      <c r="E59" s="156"/>
      <c r="F59" s="160"/>
      <c r="G59" s="160"/>
      <c r="H59" s="160"/>
      <c r="I59" s="160"/>
      <c r="J59" s="160"/>
      <c r="K59" s="160"/>
      <c r="L59" s="156"/>
      <c r="M59" s="156"/>
      <c r="N59" s="156"/>
    </row>
    <row r="60" spans="1:14" ht="39.950000000000003" customHeight="1">
      <c r="A60" s="156">
        <v>2241</v>
      </c>
      <c r="B60" s="157" t="s">
        <v>787</v>
      </c>
      <c r="C60" s="156" t="s">
        <v>755</v>
      </c>
      <c r="D60" s="156" t="s">
        <v>766</v>
      </c>
      <c r="E60" s="156" t="s">
        <v>751</v>
      </c>
      <c r="F60" s="158">
        <f>SUM(G60,H60)</f>
        <v>0</v>
      </c>
      <c r="G60" s="158">
        <v>0</v>
      </c>
      <c r="H60" s="158">
        <v>0</v>
      </c>
      <c r="I60" s="158">
        <f>SUM(J60,K60)</f>
        <v>0</v>
      </c>
      <c r="J60" s="158">
        <v>0</v>
      </c>
      <c r="K60" s="158">
        <v>0</v>
      </c>
      <c r="L60" s="159">
        <f>SUM(M60,N60)</f>
        <v>0</v>
      </c>
      <c r="M60" s="159">
        <v>0</v>
      </c>
      <c r="N60" s="159">
        <v>0</v>
      </c>
    </row>
    <row r="61" spans="1:14" ht="39.950000000000003" customHeight="1">
      <c r="A61" s="156">
        <v>2250</v>
      </c>
      <c r="B61" s="157" t="s">
        <v>788</v>
      </c>
      <c r="C61" s="156" t="s">
        <v>755</v>
      </c>
      <c r="D61" s="156" t="s">
        <v>769</v>
      </c>
      <c r="E61" s="156" t="s">
        <v>432</v>
      </c>
      <c r="F61" s="158">
        <f t="shared" ref="F61:N61" si="16">SUM(F63)</f>
        <v>0</v>
      </c>
      <c r="G61" s="158">
        <f t="shared" si="16"/>
        <v>0</v>
      </c>
      <c r="H61" s="158">
        <f t="shared" si="16"/>
        <v>0</v>
      </c>
      <c r="I61" s="158">
        <f t="shared" si="16"/>
        <v>0</v>
      </c>
      <c r="J61" s="158">
        <f t="shared" si="16"/>
        <v>0</v>
      </c>
      <c r="K61" s="158">
        <f t="shared" si="16"/>
        <v>0</v>
      </c>
      <c r="L61" s="159">
        <f t="shared" si="16"/>
        <v>0</v>
      </c>
      <c r="M61" s="159">
        <f t="shared" si="16"/>
        <v>0</v>
      </c>
      <c r="N61" s="159">
        <f t="shared" si="16"/>
        <v>0</v>
      </c>
    </row>
    <row r="62" spans="1:14" ht="39.950000000000003" customHeight="1">
      <c r="A62" s="156"/>
      <c r="B62" s="157" t="s">
        <v>380</v>
      </c>
      <c r="C62" s="156"/>
      <c r="D62" s="156"/>
      <c r="E62" s="156"/>
      <c r="F62" s="160"/>
      <c r="G62" s="160"/>
      <c r="H62" s="160"/>
      <c r="I62" s="160"/>
      <c r="J62" s="160"/>
      <c r="K62" s="160"/>
      <c r="L62" s="156"/>
      <c r="M62" s="156"/>
      <c r="N62" s="156"/>
    </row>
    <row r="63" spans="1:14" ht="39.950000000000003" customHeight="1">
      <c r="A63" s="156">
        <v>2251</v>
      </c>
      <c r="B63" s="157" t="s">
        <v>788</v>
      </c>
      <c r="C63" s="156" t="s">
        <v>755</v>
      </c>
      <c r="D63" s="156" t="s">
        <v>769</v>
      </c>
      <c r="E63" s="156" t="s">
        <v>751</v>
      </c>
      <c r="F63" s="158">
        <f>SUM(G63,H63)</f>
        <v>0</v>
      </c>
      <c r="G63" s="158">
        <v>0</v>
      </c>
      <c r="H63" s="158">
        <v>0</v>
      </c>
      <c r="I63" s="158">
        <f>SUM(J63,K63)</f>
        <v>0</v>
      </c>
      <c r="J63" s="158">
        <v>0</v>
      </c>
      <c r="K63" s="158">
        <v>0</v>
      </c>
      <c r="L63" s="159">
        <f>SUM(M63,N63)</f>
        <v>0</v>
      </c>
      <c r="M63" s="159">
        <v>0</v>
      </c>
      <c r="N63" s="159">
        <v>0</v>
      </c>
    </row>
    <row r="64" spans="1:14" ht="39.950000000000003" customHeight="1">
      <c r="A64" s="156">
        <v>2300</v>
      </c>
      <c r="B64" s="157" t="s">
        <v>789</v>
      </c>
      <c r="C64" s="156" t="s">
        <v>757</v>
      </c>
      <c r="D64" s="156" t="s">
        <v>432</v>
      </c>
      <c r="E64" s="156" t="s">
        <v>432</v>
      </c>
      <c r="F64" s="158">
        <f t="shared" ref="F64:N64" si="17">SUM(F66,F71,F74,F78,F81,F84,F87,F90)</f>
        <v>0</v>
      </c>
      <c r="G64" s="158">
        <f t="shared" si="17"/>
        <v>0</v>
      </c>
      <c r="H64" s="158">
        <f t="shared" si="17"/>
        <v>0</v>
      </c>
      <c r="I64" s="158">
        <f t="shared" si="17"/>
        <v>0</v>
      </c>
      <c r="J64" s="158">
        <f t="shared" si="17"/>
        <v>0</v>
      </c>
      <c r="K64" s="158">
        <f t="shared" si="17"/>
        <v>0</v>
      </c>
      <c r="L64" s="159">
        <f t="shared" si="17"/>
        <v>0</v>
      </c>
      <c r="M64" s="159">
        <f t="shared" si="17"/>
        <v>0</v>
      </c>
      <c r="N64" s="159">
        <f t="shared" si="17"/>
        <v>0</v>
      </c>
    </row>
    <row r="65" spans="1:14" ht="39.950000000000003" customHeight="1">
      <c r="A65" s="156"/>
      <c r="B65" s="157" t="s">
        <v>375</v>
      </c>
      <c r="C65" s="156"/>
      <c r="D65" s="156"/>
      <c r="E65" s="156"/>
      <c r="F65" s="160"/>
      <c r="G65" s="160"/>
      <c r="H65" s="160"/>
      <c r="I65" s="160"/>
      <c r="J65" s="160"/>
      <c r="K65" s="160"/>
      <c r="L65" s="156"/>
      <c r="M65" s="156"/>
      <c r="N65" s="156"/>
    </row>
    <row r="66" spans="1:14" ht="39.950000000000003" customHeight="1">
      <c r="A66" s="156">
        <v>2310</v>
      </c>
      <c r="B66" s="157" t="s">
        <v>790</v>
      </c>
      <c r="C66" s="156" t="s">
        <v>757</v>
      </c>
      <c r="D66" s="156" t="s">
        <v>751</v>
      </c>
      <c r="E66" s="156" t="s">
        <v>432</v>
      </c>
      <c r="F66" s="158">
        <f t="shared" ref="F66:N66" si="18">SUM(F68:F70)</f>
        <v>0</v>
      </c>
      <c r="G66" s="158">
        <f t="shared" si="18"/>
        <v>0</v>
      </c>
      <c r="H66" s="158">
        <f t="shared" si="18"/>
        <v>0</v>
      </c>
      <c r="I66" s="158">
        <f t="shared" si="18"/>
        <v>0</v>
      </c>
      <c r="J66" s="158">
        <f t="shared" si="18"/>
        <v>0</v>
      </c>
      <c r="K66" s="158">
        <f t="shared" si="18"/>
        <v>0</v>
      </c>
      <c r="L66" s="159">
        <f t="shared" si="18"/>
        <v>0</v>
      </c>
      <c r="M66" s="159">
        <f t="shared" si="18"/>
        <v>0</v>
      </c>
      <c r="N66" s="159">
        <f t="shared" si="18"/>
        <v>0</v>
      </c>
    </row>
    <row r="67" spans="1:14" ht="39.950000000000003" customHeight="1">
      <c r="A67" s="156"/>
      <c r="B67" s="157" t="s">
        <v>380</v>
      </c>
      <c r="C67" s="156"/>
      <c r="D67" s="156"/>
      <c r="E67" s="156"/>
      <c r="F67" s="160"/>
      <c r="G67" s="160"/>
      <c r="H67" s="160"/>
      <c r="I67" s="160"/>
      <c r="J67" s="160"/>
      <c r="K67" s="160"/>
      <c r="L67" s="156"/>
      <c r="M67" s="156"/>
      <c r="N67" s="156"/>
    </row>
    <row r="68" spans="1:14" ht="39.950000000000003" customHeight="1">
      <c r="A68" s="156">
        <v>2311</v>
      </c>
      <c r="B68" s="157" t="s">
        <v>791</v>
      </c>
      <c r="C68" s="156" t="s">
        <v>757</v>
      </c>
      <c r="D68" s="156" t="s">
        <v>751</v>
      </c>
      <c r="E68" s="156" t="s">
        <v>751</v>
      </c>
      <c r="F68" s="158">
        <f>SUM(G68,H68)</f>
        <v>0</v>
      </c>
      <c r="G68" s="158">
        <v>0</v>
      </c>
      <c r="H68" s="158">
        <v>0</v>
      </c>
      <c r="I68" s="158">
        <f>SUM(J68,K68)</f>
        <v>0</v>
      </c>
      <c r="J68" s="158">
        <v>0</v>
      </c>
      <c r="K68" s="158">
        <v>0</v>
      </c>
      <c r="L68" s="159">
        <f>SUM(M68,N68)</f>
        <v>0</v>
      </c>
      <c r="M68" s="159">
        <v>0</v>
      </c>
      <c r="N68" s="159">
        <v>0</v>
      </c>
    </row>
    <row r="69" spans="1:14" ht="39.950000000000003" customHeight="1">
      <c r="A69" s="156">
        <v>2312</v>
      </c>
      <c r="B69" s="157" t="s">
        <v>792</v>
      </c>
      <c r="C69" s="156" t="s">
        <v>757</v>
      </c>
      <c r="D69" s="156" t="s">
        <v>751</v>
      </c>
      <c r="E69" s="156" t="s">
        <v>755</v>
      </c>
      <c r="F69" s="158">
        <f>SUM(G69,H69)</f>
        <v>0</v>
      </c>
      <c r="G69" s="158">
        <v>0</v>
      </c>
      <c r="H69" s="158">
        <v>0</v>
      </c>
      <c r="I69" s="158">
        <f>SUM(J69,K69)</f>
        <v>0</v>
      </c>
      <c r="J69" s="158">
        <v>0</v>
      </c>
      <c r="K69" s="158">
        <v>0</v>
      </c>
      <c r="L69" s="159">
        <f>SUM(M69,N69)</f>
        <v>0</v>
      </c>
      <c r="M69" s="159">
        <v>0</v>
      </c>
      <c r="N69" s="159">
        <v>0</v>
      </c>
    </row>
    <row r="70" spans="1:14" ht="39.950000000000003" customHeight="1">
      <c r="A70" s="156">
        <v>2313</v>
      </c>
      <c r="B70" s="157" t="s">
        <v>793</v>
      </c>
      <c r="C70" s="156" t="s">
        <v>757</v>
      </c>
      <c r="D70" s="156" t="s">
        <v>751</v>
      </c>
      <c r="E70" s="156" t="s">
        <v>757</v>
      </c>
      <c r="F70" s="158">
        <f>SUM(G70,H70)</f>
        <v>0</v>
      </c>
      <c r="G70" s="158">
        <v>0</v>
      </c>
      <c r="H70" s="158">
        <v>0</v>
      </c>
      <c r="I70" s="158">
        <f>SUM(J70,K70)</f>
        <v>0</v>
      </c>
      <c r="J70" s="158">
        <v>0</v>
      </c>
      <c r="K70" s="158">
        <v>0</v>
      </c>
      <c r="L70" s="159">
        <f>SUM(M70,N70)</f>
        <v>0</v>
      </c>
      <c r="M70" s="159">
        <v>0</v>
      </c>
      <c r="N70" s="159">
        <v>0</v>
      </c>
    </row>
    <row r="71" spans="1:14" ht="39.950000000000003" customHeight="1">
      <c r="A71" s="156">
        <v>2320</v>
      </c>
      <c r="B71" s="157" t="s">
        <v>794</v>
      </c>
      <c r="C71" s="156" t="s">
        <v>757</v>
      </c>
      <c r="D71" s="156" t="s">
        <v>755</v>
      </c>
      <c r="E71" s="156" t="s">
        <v>432</v>
      </c>
      <c r="F71" s="158">
        <f t="shared" ref="F71:N71" si="19">SUM(F73)</f>
        <v>0</v>
      </c>
      <c r="G71" s="158">
        <f t="shared" si="19"/>
        <v>0</v>
      </c>
      <c r="H71" s="158">
        <f t="shared" si="19"/>
        <v>0</v>
      </c>
      <c r="I71" s="158">
        <f t="shared" si="19"/>
        <v>0</v>
      </c>
      <c r="J71" s="158">
        <f t="shared" si="19"/>
        <v>0</v>
      </c>
      <c r="K71" s="158">
        <f t="shared" si="19"/>
        <v>0</v>
      </c>
      <c r="L71" s="159">
        <f t="shared" si="19"/>
        <v>0</v>
      </c>
      <c r="M71" s="159">
        <f t="shared" si="19"/>
        <v>0</v>
      </c>
      <c r="N71" s="159">
        <f t="shared" si="19"/>
        <v>0</v>
      </c>
    </row>
    <row r="72" spans="1:14" ht="39.950000000000003" customHeight="1">
      <c r="A72" s="156"/>
      <c r="B72" s="157" t="s">
        <v>380</v>
      </c>
      <c r="C72" s="156"/>
      <c r="D72" s="156"/>
      <c r="E72" s="156"/>
      <c r="F72" s="160"/>
      <c r="G72" s="160"/>
      <c r="H72" s="160"/>
      <c r="I72" s="160"/>
      <c r="J72" s="160"/>
      <c r="K72" s="160"/>
      <c r="L72" s="156"/>
      <c r="M72" s="156"/>
      <c r="N72" s="156"/>
    </row>
    <row r="73" spans="1:14" ht="39.950000000000003" customHeight="1">
      <c r="A73" s="156">
        <v>2321</v>
      </c>
      <c r="B73" s="157" t="s">
        <v>795</v>
      </c>
      <c r="C73" s="156" t="s">
        <v>757</v>
      </c>
      <c r="D73" s="156" t="s">
        <v>755</v>
      </c>
      <c r="E73" s="156" t="s">
        <v>751</v>
      </c>
      <c r="F73" s="158">
        <f>SUM(G73,H73)</f>
        <v>0</v>
      </c>
      <c r="G73" s="158">
        <v>0</v>
      </c>
      <c r="H73" s="158">
        <v>0</v>
      </c>
      <c r="I73" s="158">
        <f>SUM(J73,K73)</f>
        <v>0</v>
      </c>
      <c r="J73" s="158">
        <v>0</v>
      </c>
      <c r="K73" s="158">
        <v>0</v>
      </c>
      <c r="L73" s="159">
        <f>SUM(M73,N73)</f>
        <v>0</v>
      </c>
      <c r="M73" s="159">
        <v>0</v>
      </c>
      <c r="N73" s="159">
        <v>0</v>
      </c>
    </row>
    <row r="74" spans="1:14" ht="39.950000000000003" customHeight="1">
      <c r="A74" s="156">
        <v>2330</v>
      </c>
      <c r="B74" s="157" t="s">
        <v>796</v>
      </c>
      <c r="C74" s="156" t="s">
        <v>757</v>
      </c>
      <c r="D74" s="156" t="s">
        <v>757</v>
      </c>
      <c r="E74" s="156" t="s">
        <v>432</v>
      </c>
      <c r="F74" s="158">
        <f t="shared" ref="F74:N74" si="20">SUM(F76:F77)</f>
        <v>0</v>
      </c>
      <c r="G74" s="158">
        <f t="shared" si="20"/>
        <v>0</v>
      </c>
      <c r="H74" s="158">
        <f t="shared" si="20"/>
        <v>0</v>
      </c>
      <c r="I74" s="158">
        <f t="shared" si="20"/>
        <v>0</v>
      </c>
      <c r="J74" s="158">
        <f t="shared" si="20"/>
        <v>0</v>
      </c>
      <c r="K74" s="158">
        <f t="shared" si="20"/>
        <v>0</v>
      </c>
      <c r="L74" s="159">
        <f t="shared" si="20"/>
        <v>0</v>
      </c>
      <c r="M74" s="159">
        <f t="shared" si="20"/>
        <v>0</v>
      </c>
      <c r="N74" s="159">
        <f t="shared" si="20"/>
        <v>0</v>
      </c>
    </row>
    <row r="75" spans="1:14" ht="39.950000000000003" customHeight="1">
      <c r="A75" s="156"/>
      <c r="B75" s="157" t="s">
        <v>380</v>
      </c>
      <c r="C75" s="156"/>
      <c r="D75" s="156"/>
      <c r="E75" s="156"/>
      <c r="F75" s="160"/>
      <c r="G75" s="160"/>
      <c r="H75" s="160"/>
      <c r="I75" s="160"/>
      <c r="J75" s="160"/>
      <c r="K75" s="160"/>
      <c r="L75" s="156"/>
      <c r="M75" s="156"/>
      <c r="N75" s="156"/>
    </row>
    <row r="76" spans="1:14" ht="39.950000000000003" customHeight="1">
      <c r="A76" s="156">
        <v>2331</v>
      </c>
      <c r="B76" s="157" t="s">
        <v>797</v>
      </c>
      <c r="C76" s="156" t="s">
        <v>757</v>
      </c>
      <c r="D76" s="156" t="s">
        <v>757</v>
      </c>
      <c r="E76" s="156" t="s">
        <v>751</v>
      </c>
      <c r="F76" s="158">
        <f>SUM(G76,H76)</f>
        <v>0</v>
      </c>
      <c r="G76" s="158">
        <v>0</v>
      </c>
      <c r="H76" s="158">
        <v>0</v>
      </c>
      <c r="I76" s="158">
        <f>SUM(J76,K76)</f>
        <v>0</v>
      </c>
      <c r="J76" s="158">
        <v>0</v>
      </c>
      <c r="K76" s="158">
        <v>0</v>
      </c>
      <c r="L76" s="159">
        <f>SUM(M76,N76)</f>
        <v>0</v>
      </c>
      <c r="M76" s="159">
        <v>0</v>
      </c>
      <c r="N76" s="159">
        <v>0</v>
      </c>
    </row>
    <row r="77" spans="1:14" ht="39.950000000000003" customHeight="1">
      <c r="A77" s="156">
        <v>2332</v>
      </c>
      <c r="B77" s="157" t="s">
        <v>798</v>
      </c>
      <c r="C77" s="156" t="s">
        <v>757</v>
      </c>
      <c r="D77" s="156" t="s">
        <v>757</v>
      </c>
      <c r="E77" s="156" t="s">
        <v>755</v>
      </c>
      <c r="F77" s="158">
        <f>SUM(G77,H77)</f>
        <v>0</v>
      </c>
      <c r="G77" s="158">
        <v>0</v>
      </c>
      <c r="H77" s="158">
        <v>0</v>
      </c>
      <c r="I77" s="158">
        <f>SUM(J77,K77)</f>
        <v>0</v>
      </c>
      <c r="J77" s="158">
        <v>0</v>
      </c>
      <c r="K77" s="158">
        <v>0</v>
      </c>
      <c r="L77" s="159">
        <f>SUM(M77,N77)</f>
        <v>0</v>
      </c>
      <c r="M77" s="159">
        <v>0</v>
      </c>
      <c r="N77" s="159">
        <v>0</v>
      </c>
    </row>
    <row r="78" spans="1:14" ht="39.950000000000003" customHeight="1">
      <c r="A78" s="156">
        <v>2340</v>
      </c>
      <c r="B78" s="157" t="s">
        <v>799</v>
      </c>
      <c r="C78" s="156" t="s">
        <v>757</v>
      </c>
      <c r="D78" s="156" t="s">
        <v>766</v>
      </c>
      <c r="E78" s="156" t="s">
        <v>432</v>
      </c>
      <c r="F78" s="158">
        <f t="shared" ref="F78:N78" si="21">SUM(F80)</f>
        <v>0</v>
      </c>
      <c r="G78" s="158">
        <f t="shared" si="21"/>
        <v>0</v>
      </c>
      <c r="H78" s="158">
        <f t="shared" si="21"/>
        <v>0</v>
      </c>
      <c r="I78" s="158">
        <f t="shared" si="21"/>
        <v>0</v>
      </c>
      <c r="J78" s="158">
        <f t="shared" si="21"/>
        <v>0</v>
      </c>
      <c r="K78" s="158">
        <f t="shared" si="21"/>
        <v>0</v>
      </c>
      <c r="L78" s="159">
        <f t="shared" si="21"/>
        <v>0</v>
      </c>
      <c r="M78" s="159">
        <f t="shared" si="21"/>
        <v>0</v>
      </c>
      <c r="N78" s="159">
        <f t="shared" si="21"/>
        <v>0</v>
      </c>
    </row>
    <row r="79" spans="1:14" ht="39.950000000000003" customHeight="1">
      <c r="A79" s="156"/>
      <c r="B79" s="157" t="s">
        <v>380</v>
      </c>
      <c r="C79" s="156"/>
      <c r="D79" s="156"/>
      <c r="E79" s="156"/>
      <c r="F79" s="160"/>
      <c r="G79" s="160"/>
      <c r="H79" s="160"/>
      <c r="I79" s="160"/>
      <c r="J79" s="160"/>
      <c r="K79" s="160"/>
      <c r="L79" s="156"/>
      <c r="M79" s="156"/>
      <c r="N79" s="156"/>
    </row>
    <row r="80" spans="1:14" ht="39.950000000000003" customHeight="1">
      <c r="A80" s="156">
        <v>2341</v>
      </c>
      <c r="B80" s="157" t="s">
        <v>799</v>
      </c>
      <c r="C80" s="156" t="s">
        <v>757</v>
      </c>
      <c r="D80" s="156" t="s">
        <v>766</v>
      </c>
      <c r="E80" s="156" t="s">
        <v>751</v>
      </c>
      <c r="F80" s="158">
        <f>SUM(G80,H80)</f>
        <v>0</v>
      </c>
      <c r="G80" s="158">
        <v>0</v>
      </c>
      <c r="H80" s="158">
        <v>0</v>
      </c>
      <c r="I80" s="158">
        <f>SUM(J80,K80)</f>
        <v>0</v>
      </c>
      <c r="J80" s="158">
        <v>0</v>
      </c>
      <c r="K80" s="158">
        <v>0</v>
      </c>
      <c r="L80" s="159">
        <f>SUM(M80,N80)</f>
        <v>0</v>
      </c>
      <c r="M80" s="159">
        <v>0</v>
      </c>
      <c r="N80" s="159">
        <v>0</v>
      </c>
    </row>
    <row r="81" spans="1:14" ht="39.950000000000003" customHeight="1">
      <c r="A81" s="156">
        <v>2350</v>
      </c>
      <c r="B81" s="157" t="s">
        <v>800</v>
      </c>
      <c r="C81" s="156" t="s">
        <v>757</v>
      </c>
      <c r="D81" s="156" t="s">
        <v>769</v>
      </c>
      <c r="E81" s="156" t="s">
        <v>432</v>
      </c>
      <c r="F81" s="158">
        <f t="shared" ref="F81:N81" si="22">SUM(F83)</f>
        <v>0</v>
      </c>
      <c r="G81" s="158">
        <f t="shared" si="22"/>
        <v>0</v>
      </c>
      <c r="H81" s="158">
        <f t="shared" si="22"/>
        <v>0</v>
      </c>
      <c r="I81" s="158">
        <f t="shared" si="22"/>
        <v>0</v>
      </c>
      <c r="J81" s="158">
        <f t="shared" si="22"/>
        <v>0</v>
      </c>
      <c r="K81" s="158">
        <f t="shared" si="22"/>
        <v>0</v>
      </c>
      <c r="L81" s="159">
        <f t="shared" si="22"/>
        <v>0</v>
      </c>
      <c r="M81" s="159">
        <f t="shared" si="22"/>
        <v>0</v>
      </c>
      <c r="N81" s="159">
        <f t="shared" si="22"/>
        <v>0</v>
      </c>
    </row>
    <row r="82" spans="1:14" ht="39.950000000000003" customHeight="1">
      <c r="A82" s="156"/>
      <c r="B82" s="157" t="s">
        <v>380</v>
      </c>
      <c r="C82" s="156"/>
      <c r="D82" s="156"/>
      <c r="E82" s="156"/>
      <c r="F82" s="160"/>
      <c r="G82" s="160"/>
      <c r="H82" s="160"/>
      <c r="I82" s="160"/>
      <c r="J82" s="160"/>
      <c r="K82" s="160"/>
      <c r="L82" s="156"/>
      <c r="M82" s="156"/>
      <c r="N82" s="156"/>
    </row>
    <row r="83" spans="1:14" ht="39.950000000000003" customHeight="1">
      <c r="A83" s="156">
        <v>2351</v>
      </c>
      <c r="B83" s="157" t="s">
        <v>801</v>
      </c>
      <c r="C83" s="156" t="s">
        <v>757</v>
      </c>
      <c r="D83" s="156" t="s">
        <v>769</v>
      </c>
      <c r="E83" s="156" t="s">
        <v>751</v>
      </c>
      <c r="F83" s="158">
        <f>SUM(G83,H83)</f>
        <v>0</v>
      </c>
      <c r="G83" s="158">
        <v>0</v>
      </c>
      <c r="H83" s="158">
        <v>0</v>
      </c>
      <c r="I83" s="158">
        <f>SUM(J83,K83)</f>
        <v>0</v>
      </c>
      <c r="J83" s="158">
        <v>0</v>
      </c>
      <c r="K83" s="158">
        <v>0</v>
      </c>
      <c r="L83" s="159">
        <f>SUM(M83,N83)</f>
        <v>0</v>
      </c>
      <c r="M83" s="159">
        <v>0</v>
      </c>
      <c r="N83" s="159">
        <v>0</v>
      </c>
    </row>
    <row r="84" spans="1:14" ht="39.950000000000003" customHeight="1">
      <c r="A84" s="156">
        <v>2360</v>
      </c>
      <c r="B84" s="157" t="s">
        <v>802</v>
      </c>
      <c r="C84" s="156" t="s">
        <v>757</v>
      </c>
      <c r="D84" s="156" t="s">
        <v>772</v>
      </c>
      <c r="E84" s="156" t="s">
        <v>432</v>
      </c>
      <c r="F84" s="158">
        <f t="shared" ref="F84:N84" si="23">SUM(F86)</f>
        <v>0</v>
      </c>
      <c r="G84" s="158">
        <f t="shared" si="23"/>
        <v>0</v>
      </c>
      <c r="H84" s="158">
        <f t="shared" si="23"/>
        <v>0</v>
      </c>
      <c r="I84" s="158">
        <f t="shared" si="23"/>
        <v>0</v>
      </c>
      <c r="J84" s="158">
        <f t="shared" si="23"/>
        <v>0</v>
      </c>
      <c r="K84" s="158">
        <f t="shared" si="23"/>
        <v>0</v>
      </c>
      <c r="L84" s="159">
        <f t="shared" si="23"/>
        <v>0</v>
      </c>
      <c r="M84" s="159">
        <f t="shared" si="23"/>
        <v>0</v>
      </c>
      <c r="N84" s="159">
        <f t="shared" si="23"/>
        <v>0</v>
      </c>
    </row>
    <row r="85" spans="1:14" ht="39.950000000000003" customHeight="1">
      <c r="A85" s="156"/>
      <c r="B85" s="157" t="s">
        <v>380</v>
      </c>
      <c r="C85" s="156"/>
      <c r="D85" s="156"/>
      <c r="E85" s="156"/>
      <c r="F85" s="160"/>
      <c r="G85" s="160"/>
      <c r="H85" s="160"/>
      <c r="I85" s="160"/>
      <c r="J85" s="160"/>
      <c r="K85" s="160"/>
      <c r="L85" s="156"/>
      <c r="M85" s="156"/>
      <c r="N85" s="156"/>
    </row>
    <row r="86" spans="1:14" ht="39.950000000000003" customHeight="1">
      <c r="A86" s="156">
        <v>2361</v>
      </c>
      <c r="B86" s="157" t="s">
        <v>802</v>
      </c>
      <c r="C86" s="156" t="s">
        <v>757</v>
      </c>
      <c r="D86" s="156" t="s">
        <v>772</v>
      </c>
      <c r="E86" s="156" t="s">
        <v>751</v>
      </c>
      <c r="F86" s="158">
        <f>SUM(G86,H86)</f>
        <v>0</v>
      </c>
      <c r="G86" s="158">
        <v>0</v>
      </c>
      <c r="H86" s="158">
        <v>0</v>
      </c>
      <c r="I86" s="158">
        <f>SUM(J86,K86)</f>
        <v>0</v>
      </c>
      <c r="J86" s="158">
        <v>0</v>
      </c>
      <c r="K86" s="158">
        <v>0</v>
      </c>
      <c r="L86" s="159">
        <f>SUM(M86,N86)</f>
        <v>0</v>
      </c>
      <c r="M86" s="159">
        <v>0</v>
      </c>
      <c r="N86" s="159">
        <v>0</v>
      </c>
    </row>
    <row r="87" spans="1:14" ht="39.950000000000003" customHeight="1">
      <c r="A87" s="156">
        <v>2370</v>
      </c>
      <c r="B87" s="157" t="s">
        <v>803</v>
      </c>
      <c r="C87" s="156" t="s">
        <v>757</v>
      </c>
      <c r="D87" s="156" t="s">
        <v>775</v>
      </c>
      <c r="E87" s="156" t="s">
        <v>432</v>
      </c>
      <c r="F87" s="158">
        <f t="shared" ref="F87:N87" si="24">SUM(F89)</f>
        <v>0</v>
      </c>
      <c r="G87" s="158">
        <f t="shared" si="24"/>
        <v>0</v>
      </c>
      <c r="H87" s="158">
        <f t="shared" si="24"/>
        <v>0</v>
      </c>
      <c r="I87" s="158">
        <f t="shared" si="24"/>
        <v>0</v>
      </c>
      <c r="J87" s="158">
        <f t="shared" si="24"/>
        <v>0</v>
      </c>
      <c r="K87" s="158">
        <f t="shared" si="24"/>
        <v>0</v>
      </c>
      <c r="L87" s="159">
        <f t="shared" si="24"/>
        <v>0</v>
      </c>
      <c r="M87" s="159">
        <f t="shared" si="24"/>
        <v>0</v>
      </c>
      <c r="N87" s="159">
        <f t="shared" si="24"/>
        <v>0</v>
      </c>
    </row>
    <row r="88" spans="1:14" ht="39.950000000000003" customHeight="1">
      <c r="A88" s="156"/>
      <c r="B88" s="157" t="s">
        <v>380</v>
      </c>
      <c r="C88" s="156"/>
      <c r="D88" s="156"/>
      <c r="E88" s="156"/>
      <c r="F88" s="160"/>
      <c r="G88" s="160"/>
      <c r="H88" s="160"/>
      <c r="I88" s="160"/>
      <c r="J88" s="160"/>
      <c r="K88" s="160"/>
      <c r="L88" s="156"/>
      <c r="M88" s="156"/>
      <c r="N88" s="156"/>
    </row>
    <row r="89" spans="1:14" ht="39.950000000000003" customHeight="1">
      <c r="A89" s="156">
        <v>2371</v>
      </c>
      <c r="B89" s="157" t="s">
        <v>803</v>
      </c>
      <c r="C89" s="156" t="s">
        <v>757</v>
      </c>
      <c r="D89" s="156" t="s">
        <v>775</v>
      </c>
      <c r="E89" s="156" t="s">
        <v>751</v>
      </c>
      <c r="F89" s="158">
        <f>SUM(G89,H89)</f>
        <v>0</v>
      </c>
      <c r="G89" s="158">
        <v>0</v>
      </c>
      <c r="H89" s="158">
        <v>0</v>
      </c>
      <c r="I89" s="158">
        <f>SUM(J89,K89)</f>
        <v>0</v>
      </c>
      <c r="J89" s="158">
        <v>0</v>
      </c>
      <c r="K89" s="158">
        <v>0</v>
      </c>
      <c r="L89" s="159">
        <f>SUM(M89,N89)</f>
        <v>0</v>
      </c>
      <c r="M89" s="159">
        <v>0</v>
      </c>
      <c r="N89" s="159">
        <v>0</v>
      </c>
    </row>
    <row r="90" spans="1:14" ht="39.950000000000003" customHeight="1">
      <c r="A90" s="156">
        <v>2380</v>
      </c>
      <c r="B90" s="157" t="s">
        <v>804</v>
      </c>
      <c r="C90" s="156" t="s">
        <v>757</v>
      </c>
      <c r="D90" s="156" t="s">
        <v>777</v>
      </c>
      <c r="E90" s="156" t="s">
        <v>432</v>
      </c>
      <c r="F90" s="158">
        <f t="shared" ref="F90:N90" si="25">SUM(F92)</f>
        <v>0</v>
      </c>
      <c r="G90" s="158">
        <f t="shared" si="25"/>
        <v>0</v>
      </c>
      <c r="H90" s="158">
        <f t="shared" si="25"/>
        <v>0</v>
      </c>
      <c r="I90" s="158">
        <f t="shared" si="25"/>
        <v>0</v>
      </c>
      <c r="J90" s="158">
        <f t="shared" si="25"/>
        <v>0</v>
      </c>
      <c r="K90" s="158">
        <f t="shared" si="25"/>
        <v>0</v>
      </c>
      <c r="L90" s="159">
        <f t="shared" si="25"/>
        <v>0</v>
      </c>
      <c r="M90" s="159">
        <f t="shared" si="25"/>
        <v>0</v>
      </c>
      <c r="N90" s="159">
        <f t="shared" si="25"/>
        <v>0</v>
      </c>
    </row>
    <row r="91" spans="1:14" ht="39.950000000000003" customHeight="1">
      <c r="A91" s="156"/>
      <c r="B91" s="157" t="s">
        <v>380</v>
      </c>
      <c r="C91" s="156"/>
      <c r="D91" s="156"/>
      <c r="E91" s="156"/>
      <c r="F91" s="160"/>
      <c r="G91" s="160"/>
      <c r="H91" s="160"/>
      <c r="I91" s="160"/>
      <c r="J91" s="160"/>
      <c r="K91" s="160"/>
      <c r="L91" s="156"/>
      <c r="M91" s="156"/>
      <c r="N91" s="156"/>
    </row>
    <row r="92" spans="1:14" ht="39.950000000000003" customHeight="1">
      <c r="A92" s="156">
        <v>2381</v>
      </c>
      <c r="B92" s="157" t="s">
        <v>805</v>
      </c>
      <c r="C92" s="156" t="s">
        <v>751</v>
      </c>
      <c r="D92" s="156" t="s">
        <v>777</v>
      </c>
      <c r="E92" s="156" t="s">
        <v>751</v>
      </c>
      <c r="F92" s="158">
        <f>SUM(G92,H92)</f>
        <v>0</v>
      </c>
      <c r="G92" s="158">
        <v>0</v>
      </c>
      <c r="H92" s="158">
        <v>0</v>
      </c>
      <c r="I92" s="158">
        <f>SUM(J92,K92)</f>
        <v>0</v>
      </c>
      <c r="J92" s="158">
        <v>0</v>
      </c>
      <c r="K92" s="158">
        <v>0</v>
      </c>
      <c r="L92" s="159">
        <f>SUM(M92,N92)</f>
        <v>0</v>
      </c>
      <c r="M92" s="159">
        <v>0</v>
      </c>
      <c r="N92" s="159">
        <v>0</v>
      </c>
    </row>
    <row r="93" spans="1:14" ht="39.950000000000003" customHeight="1">
      <c r="A93" s="156">
        <v>2400</v>
      </c>
      <c r="B93" s="157" t="s">
        <v>806</v>
      </c>
      <c r="C93" s="156" t="s">
        <v>766</v>
      </c>
      <c r="D93" s="156" t="s">
        <v>432</v>
      </c>
      <c r="E93" s="156" t="s">
        <v>432</v>
      </c>
      <c r="F93" s="158">
        <f t="shared" ref="F93:N93" si="26">SUM(F95,F99,F105,F113,F118,F125,F128,F134,F143)</f>
        <v>120942.10399999999</v>
      </c>
      <c r="G93" s="158">
        <f t="shared" si="26"/>
        <v>33026</v>
      </c>
      <c r="H93" s="158">
        <f t="shared" si="26"/>
        <v>87916.103999999992</v>
      </c>
      <c r="I93" s="158">
        <f t="shared" si="26"/>
        <v>489850.43400000001</v>
      </c>
      <c r="J93" s="158">
        <f t="shared" si="26"/>
        <v>33026</v>
      </c>
      <c r="K93" s="158">
        <f t="shared" si="26"/>
        <v>456824.43400000001</v>
      </c>
      <c r="L93" s="159">
        <f t="shared" si="26"/>
        <v>237695.95399999997</v>
      </c>
      <c r="M93" s="159">
        <f t="shared" si="26"/>
        <v>14688.445</v>
      </c>
      <c r="N93" s="159">
        <f t="shared" si="26"/>
        <v>223007.50899999999</v>
      </c>
    </row>
    <row r="94" spans="1:14" ht="39.950000000000003" customHeight="1">
      <c r="A94" s="156"/>
      <c r="B94" s="157" t="s">
        <v>380</v>
      </c>
      <c r="C94" s="156"/>
      <c r="D94" s="156"/>
      <c r="E94" s="156"/>
      <c r="F94" s="160"/>
      <c r="G94" s="160"/>
      <c r="H94" s="160"/>
      <c r="I94" s="160"/>
      <c r="J94" s="160"/>
      <c r="K94" s="160"/>
      <c r="L94" s="156"/>
      <c r="M94" s="156"/>
      <c r="N94" s="156"/>
    </row>
    <row r="95" spans="1:14" ht="39.950000000000003" customHeight="1">
      <c r="A95" s="156">
        <v>2410</v>
      </c>
      <c r="B95" s="157" t="s">
        <v>807</v>
      </c>
      <c r="C95" s="156" t="s">
        <v>766</v>
      </c>
      <c r="D95" s="156" t="s">
        <v>751</v>
      </c>
      <c r="E95" s="156" t="s">
        <v>432</v>
      </c>
      <c r="F95" s="158">
        <f t="shared" ref="F95:N95" si="27">SUM(F97:F98)</f>
        <v>0</v>
      </c>
      <c r="G95" s="158">
        <f t="shared" si="27"/>
        <v>0</v>
      </c>
      <c r="H95" s="158">
        <f t="shared" si="27"/>
        <v>0</v>
      </c>
      <c r="I95" s="158">
        <f t="shared" si="27"/>
        <v>0</v>
      </c>
      <c r="J95" s="158">
        <f t="shared" si="27"/>
        <v>0</v>
      </c>
      <c r="K95" s="158">
        <f t="shared" si="27"/>
        <v>0</v>
      </c>
      <c r="L95" s="159">
        <f t="shared" si="27"/>
        <v>0</v>
      </c>
      <c r="M95" s="159">
        <f t="shared" si="27"/>
        <v>0</v>
      </c>
      <c r="N95" s="159">
        <f t="shared" si="27"/>
        <v>0</v>
      </c>
    </row>
    <row r="96" spans="1:14" ht="39.950000000000003" customHeight="1">
      <c r="A96" s="156"/>
      <c r="B96" s="157" t="s">
        <v>380</v>
      </c>
      <c r="C96" s="156"/>
      <c r="D96" s="156"/>
      <c r="E96" s="156"/>
      <c r="F96" s="160"/>
      <c r="G96" s="160"/>
      <c r="H96" s="160"/>
      <c r="I96" s="160"/>
      <c r="J96" s="160"/>
      <c r="K96" s="160"/>
      <c r="L96" s="156"/>
      <c r="M96" s="156"/>
      <c r="N96" s="156"/>
    </row>
    <row r="97" spans="1:14" ht="39.950000000000003" customHeight="1">
      <c r="A97" s="156">
        <v>2411</v>
      </c>
      <c r="B97" s="157" t="s">
        <v>808</v>
      </c>
      <c r="C97" s="156" t="s">
        <v>766</v>
      </c>
      <c r="D97" s="156" t="s">
        <v>751</v>
      </c>
      <c r="E97" s="156" t="s">
        <v>751</v>
      </c>
      <c r="F97" s="158">
        <f>SUM(G97,H97)</f>
        <v>0</v>
      </c>
      <c r="G97" s="158">
        <v>0</v>
      </c>
      <c r="H97" s="158">
        <v>0</v>
      </c>
      <c r="I97" s="158">
        <f>SUM(J97,K97)</f>
        <v>0</v>
      </c>
      <c r="J97" s="158">
        <v>0</v>
      </c>
      <c r="K97" s="158">
        <v>0</v>
      </c>
      <c r="L97" s="159">
        <f>SUM(M97,N97)</f>
        <v>0</v>
      </c>
      <c r="M97" s="159">
        <v>0</v>
      </c>
      <c r="N97" s="159">
        <v>0</v>
      </c>
    </row>
    <row r="98" spans="1:14" ht="39.950000000000003" customHeight="1">
      <c r="A98" s="156">
        <v>2412</v>
      </c>
      <c r="B98" s="157" t="s">
        <v>809</v>
      </c>
      <c r="C98" s="156" t="s">
        <v>766</v>
      </c>
      <c r="D98" s="156" t="s">
        <v>751</v>
      </c>
      <c r="E98" s="156" t="s">
        <v>755</v>
      </c>
      <c r="F98" s="158">
        <f>SUM(G98,H98)</f>
        <v>0</v>
      </c>
      <c r="G98" s="158">
        <v>0</v>
      </c>
      <c r="H98" s="158">
        <v>0</v>
      </c>
      <c r="I98" s="158">
        <f>SUM(J98,K98)</f>
        <v>0</v>
      </c>
      <c r="J98" s="158">
        <v>0</v>
      </c>
      <c r="K98" s="158">
        <v>0</v>
      </c>
      <c r="L98" s="159">
        <f>SUM(M98,N98)</f>
        <v>0</v>
      </c>
      <c r="M98" s="159">
        <v>0</v>
      </c>
      <c r="N98" s="159">
        <v>0</v>
      </c>
    </row>
    <row r="99" spans="1:14" ht="39.950000000000003" customHeight="1">
      <c r="A99" s="156">
        <v>2420</v>
      </c>
      <c r="B99" s="157" t="s">
        <v>810</v>
      </c>
      <c r="C99" s="156" t="s">
        <v>766</v>
      </c>
      <c r="D99" s="156" t="s">
        <v>755</v>
      </c>
      <c r="E99" s="156" t="s">
        <v>432</v>
      </c>
      <c r="F99" s="158">
        <f t="shared" ref="F99:N99" si="28">SUM(F101:F104)</f>
        <v>936</v>
      </c>
      <c r="G99" s="158">
        <f t="shared" si="28"/>
        <v>936</v>
      </c>
      <c r="H99" s="158">
        <f t="shared" si="28"/>
        <v>0</v>
      </c>
      <c r="I99" s="158">
        <f t="shared" si="28"/>
        <v>936</v>
      </c>
      <c r="J99" s="158">
        <f t="shared" si="28"/>
        <v>936</v>
      </c>
      <c r="K99" s="158">
        <f t="shared" si="28"/>
        <v>0</v>
      </c>
      <c r="L99" s="159">
        <f t="shared" si="28"/>
        <v>133</v>
      </c>
      <c r="M99" s="159">
        <f t="shared" si="28"/>
        <v>133</v>
      </c>
      <c r="N99" s="159">
        <f t="shared" si="28"/>
        <v>0</v>
      </c>
    </row>
    <row r="100" spans="1:14" ht="39.950000000000003" customHeight="1">
      <c r="A100" s="156"/>
      <c r="B100" s="157" t="s">
        <v>380</v>
      </c>
      <c r="C100" s="156"/>
      <c r="D100" s="156"/>
      <c r="E100" s="156"/>
      <c r="F100" s="160"/>
      <c r="G100" s="160"/>
      <c r="H100" s="160"/>
      <c r="I100" s="160"/>
      <c r="J100" s="160"/>
      <c r="K100" s="160"/>
      <c r="L100" s="156"/>
      <c r="M100" s="156"/>
      <c r="N100" s="156"/>
    </row>
    <row r="101" spans="1:14" ht="39.950000000000003" customHeight="1">
      <c r="A101" s="156">
        <v>2421</v>
      </c>
      <c r="B101" s="157" t="s">
        <v>811</v>
      </c>
      <c r="C101" s="156" t="s">
        <v>766</v>
      </c>
      <c r="D101" s="156" t="s">
        <v>755</v>
      </c>
      <c r="E101" s="156" t="s">
        <v>751</v>
      </c>
      <c r="F101" s="158">
        <f>SUM(G101,H101)</f>
        <v>936</v>
      </c>
      <c r="G101" s="158">
        <v>936</v>
      </c>
      <c r="H101" s="158">
        <v>0</v>
      </c>
      <c r="I101" s="158">
        <f>SUM(J101,K101)</f>
        <v>936</v>
      </c>
      <c r="J101" s="158">
        <v>936</v>
      </c>
      <c r="K101" s="158">
        <v>0</v>
      </c>
      <c r="L101" s="159">
        <f>SUM(M101,N101)</f>
        <v>133</v>
      </c>
      <c r="M101" s="159">
        <v>133</v>
      </c>
      <c r="N101" s="159">
        <v>0</v>
      </c>
    </row>
    <row r="102" spans="1:14" ht="39.950000000000003" customHeight="1">
      <c r="A102" s="156">
        <v>2422</v>
      </c>
      <c r="B102" s="157" t="s">
        <v>812</v>
      </c>
      <c r="C102" s="156" t="s">
        <v>766</v>
      </c>
      <c r="D102" s="156" t="s">
        <v>755</v>
      </c>
      <c r="E102" s="156" t="s">
        <v>755</v>
      </c>
      <c r="F102" s="158">
        <f>SUM(G102,H102)</f>
        <v>0</v>
      </c>
      <c r="G102" s="158">
        <v>0</v>
      </c>
      <c r="H102" s="158">
        <v>0</v>
      </c>
      <c r="I102" s="158">
        <f>SUM(J102,K102)</f>
        <v>0</v>
      </c>
      <c r="J102" s="158">
        <v>0</v>
      </c>
      <c r="K102" s="158">
        <v>0</v>
      </c>
      <c r="L102" s="159">
        <f>SUM(M102,N102)</f>
        <v>0</v>
      </c>
      <c r="M102" s="159">
        <v>0</v>
      </c>
      <c r="N102" s="159">
        <v>0</v>
      </c>
    </row>
    <row r="103" spans="1:14" ht="39.950000000000003" customHeight="1">
      <c r="A103" s="156">
        <v>2423</v>
      </c>
      <c r="B103" s="157" t="s">
        <v>813</v>
      </c>
      <c r="C103" s="156" t="s">
        <v>766</v>
      </c>
      <c r="D103" s="156" t="s">
        <v>755</v>
      </c>
      <c r="E103" s="156" t="s">
        <v>757</v>
      </c>
      <c r="F103" s="158">
        <f>SUM(G103,H103)</f>
        <v>0</v>
      </c>
      <c r="G103" s="158">
        <v>0</v>
      </c>
      <c r="H103" s="158">
        <v>0</v>
      </c>
      <c r="I103" s="158">
        <f>SUM(J103,K103)</f>
        <v>0</v>
      </c>
      <c r="J103" s="158">
        <v>0</v>
      </c>
      <c r="K103" s="158">
        <v>0</v>
      </c>
      <c r="L103" s="159">
        <f>SUM(M103,N103)</f>
        <v>0</v>
      </c>
      <c r="M103" s="159">
        <v>0</v>
      </c>
      <c r="N103" s="159">
        <v>0</v>
      </c>
    </row>
    <row r="104" spans="1:14" ht="39.950000000000003" customHeight="1">
      <c r="A104" s="156">
        <v>2424</v>
      </c>
      <c r="B104" s="157" t="s">
        <v>814</v>
      </c>
      <c r="C104" s="156" t="s">
        <v>766</v>
      </c>
      <c r="D104" s="156" t="s">
        <v>755</v>
      </c>
      <c r="E104" s="156" t="s">
        <v>766</v>
      </c>
      <c r="F104" s="158">
        <f>SUM(G104,H104)</f>
        <v>0</v>
      </c>
      <c r="G104" s="158">
        <v>0</v>
      </c>
      <c r="H104" s="158">
        <v>0</v>
      </c>
      <c r="I104" s="158">
        <f>SUM(J104,K104)</f>
        <v>0</v>
      </c>
      <c r="J104" s="158">
        <v>0</v>
      </c>
      <c r="K104" s="158">
        <v>0</v>
      </c>
      <c r="L104" s="159">
        <f>SUM(M104,N104)</f>
        <v>0</v>
      </c>
      <c r="M104" s="159">
        <v>0</v>
      </c>
      <c r="N104" s="159">
        <v>0</v>
      </c>
    </row>
    <row r="105" spans="1:14" ht="39.950000000000003" customHeight="1">
      <c r="A105" s="156">
        <v>2430</v>
      </c>
      <c r="B105" s="157" t="s">
        <v>815</v>
      </c>
      <c r="C105" s="156" t="s">
        <v>766</v>
      </c>
      <c r="D105" s="156" t="s">
        <v>757</v>
      </c>
      <c r="E105" s="156" t="s">
        <v>432</v>
      </c>
      <c r="F105" s="158">
        <f t="shared" ref="F105:N105" si="29">SUM(F107:F112)</f>
        <v>0</v>
      </c>
      <c r="G105" s="158">
        <f t="shared" si="29"/>
        <v>0</v>
      </c>
      <c r="H105" s="158">
        <f t="shared" si="29"/>
        <v>0</v>
      </c>
      <c r="I105" s="158">
        <f t="shared" si="29"/>
        <v>0</v>
      </c>
      <c r="J105" s="158">
        <f t="shared" si="29"/>
        <v>0</v>
      </c>
      <c r="K105" s="158">
        <f t="shared" si="29"/>
        <v>0</v>
      </c>
      <c r="L105" s="159">
        <f t="shared" si="29"/>
        <v>0</v>
      </c>
      <c r="M105" s="159">
        <f t="shared" si="29"/>
        <v>0</v>
      </c>
      <c r="N105" s="159">
        <f t="shared" si="29"/>
        <v>0</v>
      </c>
    </row>
    <row r="106" spans="1:14" ht="39.950000000000003" customHeight="1">
      <c r="A106" s="156"/>
      <c r="B106" s="157" t="s">
        <v>380</v>
      </c>
      <c r="C106" s="156"/>
      <c r="D106" s="156"/>
      <c r="E106" s="156"/>
      <c r="F106" s="160"/>
      <c r="G106" s="160"/>
      <c r="H106" s="160"/>
      <c r="I106" s="160"/>
      <c r="J106" s="160"/>
      <c r="K106" s="160"/>
      <c r="L106" s="156"/>
      <c r="M106" s="156"/>
      <c r="N106" s="156"/>
    </row>
    <row r="107" spans="1:14" ht="39.950000000000003" customHeight="1">
      <c r="A107" s="156">
        <v>2431</v>
      </c>
      <c r="B107" s="157" t="s">
        <v>816</v>
      </c>
      <c r="C107" s="156" t="s">
        <v>766</v>
      </c>
      <c r="D107" s="156" t="s">
        <v>757</v>
      </c>
      <c r="E107" s="156" t="s">
        <v>751</v>
      </c>
      <c r="F107" s="158">
        <f t="shared" ref="F107:F112" si="30">SUM(G107,H107)</f>
        <v>0</v>
      </c>
      <c r="G107" s="158">
        <v>0</v>
      </c>
      <c r="H107" s="158">
        <v>0</v>
      </c>
      <c r="I107" s="158">
        <f t="shared" ref="I107:I112" si="31">SUM(J107,K107)</f>
        <v>0</v>
      </c>
      <c r="J107" s="158">
        <v>0</v>
      </c>
      <c r="K107" s="158">
        <v>0</v>
      </c>
      <c r="L107" s="159">
        <f t="shared" ref="L107:L112" si="32">SUM(M107,N107)</f>
        <v>0</v>
      </c>
      <c r="M107" s="159">
        <v>0</v>
      </c>
      <c r="N107" s="159">
        <v>0</v>
      </c>
    </row>
    <row r="108" spans="1:14" ht="39.950000000000003" customHeight="1">
      <c r="A108" s="156">
        <v>2432</v>
      </c>
      <c r="B108" s="157" t="s">
        <v>817</v>
      </c>
      <c r="C108" s="156" t="s">
        <v>766</v>
      </c>
      <c r="D108" s="156" t="s">
        <v>757</v>
      </c>
      <c r="E108" s="156" t="s">
        <v>755</v>
      </c>
      <c r="F108" s="158">
        <f t="shared" si="30"/>
        <v>0</v>
      </c>
      <c r="G108" s="158">
        <v>0</v>
      </c>
      <c r="H108" s="158">
        <v>0</v>
      </c>
      <c r="I108" s="158">
        <f t="shared" si="31"/>
        <v>0</v>
      </c>
      <c r="J108" s="158">
        <v>0</v>
      </c>
      <c r="K108" s="158">
        <v>0</v>
      </c>
      <c r="L108" s="159">
        <f t="shared" si="32"/>
        <v>0</v>
      </c>
      <c r="M108" s="159">
        <v>0</v>
      </c>
      <c r="N108" s="159">
        <v>0</v>
      </c>
    </row>
    <row r="109" spans="1:14" ht="39.950000000000003" customHeight="1">
      <c r="A109" s="156">
        <v>2433</v>
      </c>
      <c r="B109" s="157" t="s">
        <v>818</v>
      </c>
      <c r="C109" s="156" t="s">
        <v>766</v>
      </c>
      <c r="D109" s="156" t="s">
        <v>757</v>
      </c>
      <c r="E109" s="156" t="s">
        <v>757</v>
      </c>
      <c r="F109" s="158">
        <f t="shared" si="30"/>
        <v>0</v>
      </c>
      <c r="G109" s="158">
        <v>0</v>
      </c>
      <c r="H109" s="158">
        <v>0</v>
      </c>
      <c r="I109" s="158">
        <f t="shared" si="31"/>
        <v>0</v>
      </c>
      <c r="J109" s="158">
        <v>0</v>
      </c>
      <c r="K109" s="158">
        <v>0</v>
      </c>
      <c r="L109" s="159">
        <f t="shared" si="32"/>
        <v>0</v>
      </c>
      <c r="M109" s="159">
        <v>0</v>
      </c>
      <c r="N109" s="159">
        <v>0</v>
      </c>
    </row>
    <row r="110" spans="1:14" ht="39.950000000000003" customHeight="1">
      <c r="A110" s="156">
        <v>2434</v>
      </c>
      <c r="B110" s="157" t="s">
        <v>819</v>
      </c>
      <c r="C110" s="156" t="s">
        <v>766</v>
      </c>
      <c r="D110" s="156" t="s">
        <v>757</v>
      </c>
      <c r="E110" s="156" t="s">
        <v>766</v>
      </c>
      <c r="F110" s="158">
        <f t="shared" si="30"/>
        <v>0</v>
      </c>
      <c r="G110" s="158">
        <v>0</v>
      </c>
      <c r="H110" s="158">
        <v>0</v>
      </c>
      <c r="I110" s="158">
        <f t="shared" si="31"/>
        <v>0</v>
      </c>
      <c r="J110" s="158">
        <v>0</v>
      </c>
      <c r="K110" s="158">
        <v>0</v>
      </c>
      <c r="L110" s="159">
        <f t="shared" si="32"/>
        <v>0</v>
      </c>
      <c r="M110" s="159">
        <v>0</v>
      </c>
      <c r="N110" s="159">
        <v>0</v>
      </c>
    </row>
    <row r="111" spans="1:14" ht="39.950000000000003" customHeight="1">
      <c r="A111" s="156">
        <v>2435</v>
      </c>
      <c r="B111" s="157" t="s">
        <v>820</v>
      </c>
      <c r="C111" s="156" t="s">
        <v>766</v>
      </c>
      <c r="D111" s="156" t="s">
        <v>757</v>
      </c>
      <c r="E111" s="156" t="s">
        <v>769</v>
      </c>
      <c r="F111" s="158">
        <f t="shared" si="30"/>
        <v>0</v>
      </c>
      <c r="G111" s="158">
        <v>0</v>
      </c>
      <c r="H111" s="158">
        <v>0</v>
      </c>
      <c r="I111" s="158">
        <f t="shared" si="31"/>
        <v>0</v>
      </c>
      <c r="J111" s="158">
        <v>0</v>
      </c>
      <c r="K111" s="158">
        <v>0</v>
      </c>
      <c r="L111" s="159">
        <f t="shared" si="32"/>
        <v>0</v>
      </c>
      <c r="M111" s="159">
        <v>0</v>
      </c>
      <c r="N111" s="159">
        <v>0</v>
      </c>
    </row>
    <row r="112" spans="1:14" ht="39.950000000000003" customHeight="1">
      <c r="A112" s="156">
        <v>2436</v>
      </c>
      <c r="B112" s="157" t="s">
        <v>821</v>
      </c>
      <c r="C112" s="156" t="s">
        <v>766</v>
      </c>
      <c r="D112" s="156" t="s">
        <v>757</v>
      </c>
      <c r="E112" s="156" t="s">
        <v>772</v>
      </c>
      <c r="F112" s="158">
        <f t="shared" si="30"/>
        <v>0</v>
      </c>
      <c r="G112" s="158">
        <v>0</v>
      </c>
      <c r="H112" s="158">
        <v>0</v>
      </c>
      <c r="I112" s="158">
        <f t="shared" si="31"/>
        <v>0</v>
      </c>
      <c r="J112" s="158">
        <v>0</v>
      </c>
      <c r="K112" s="158">
        <v>0</v>
      </c>
      <c r="L112" s="159">
        <f t="shared" si="32"/>
        <v>0</v>
      </c>
      <c r="M112" s="159">
        <v>0</v>
      </c>
      <c r="N112" s="159">
        <v>0</v>
      </c>
    </row>
    <row r="113" spans="1:14" ht="39.950000000000003" customHeight="1">
      <c r="A113" s="156">
        <v>2440</v>
      </c>
      <c r="B113" s="157" t="s">
        <v>822</v>
      </c>
      <c r="C113" s="156" t="s">
        <v>766</v>
      </c>
      <c r="D113" s="156" t="s">
        <v>766</v>
      </c>
      <c r="E113" s="156" t="s">
        <v>432</v>
      </c>
      <c r="F113" s="158">
        <f t="shared" ref="F113:N113" si="33">SUM(F115:F117)</f>
        <v>0</v>
      </c>
      <c r="G113" s="158">
        <f t="shared" si="33"/>
        <v>0</v>
      </c>
      <c r="H113" s="158">
        <f t="shared" si="33"/>
        <v>0</v>
      </c>
      <c r="I113" s="158">
        <f t="shared" si="33"/>
        <v>0</v>
      </c>
      <c r="J113" s="158">
        <f t="shared" si="33"/>
        <v>0</v>
      </c>
      <c r="K113" s="158">
        <f t="shared" si="33"/>
        <v>0</v>
      </c>
      <c r="L113" s="159">
        <f t="shared" si="33"/>
        <v>0</v>
      </c>
      <c r="M113" s="159">
        <f t="shared" si="33"/>
        <v>0</v>
      </c>
      <c r="N113" s="159">
        <f t="shared" si="33"/>
        <v>0</v>
      </c>
    </row>
    <row r="114" spans="1:14" ht="39.950000000000003" customHeight="1">
      <c r="A114" s="156"/>
      <c r="B114" s="157" t="s">
        <v>380</v>
      </c>
      <c r="C114" s="156"/>
      <c r="D114" s="156"/>
      <c r="E114" s="156"/>
      <c r="F114" s="160"/>
      <c r="G114" s="160"/>
      <c r="H114" s="160"/>
      <c r="I114" s="160"/>
      <c r="J114" s="160"/>
      <c r="K114" s="160"/>
      <c r="L114" s="156"/>
      <c r="M114" s="156"/>
      <c r="N114" s="156"/>
    </row>
    <row r="115" spans="1:14" ht="39.950000000000003" customHeight="1">
      <c r="A115" s="156">
        <v>2441</v>
      </c>
      <c r="B115" s="157" t="s">
        <v>823</v>
      </c>
      <c r="C115" s="156" t="s">
        <v>766</v>
      </c>
      <c r="D115" s="156" t="s">
        <v>766</v>
      </c>
      <c r="E115" s="156" t="s">
        <v>751</v>
      </c>
      <c r="F115" s="158">
        <f>SUM(G115,H115)</f>
        <v>0</v>
      </c>
      <c r="G115" s="158">
        <v>0</v>
      </c>
      <c r="H115" s="158">
        <v>0</v>
      </c>
      <c r="I115" s="158">
        <f>SUM(J115,K115)</f>
        <v>0</v>
      </c>
      <c r="J115" s="158">
        <v>0</v>
      </c>
      <c r="K115" s="158">
        <v>0</v>
      </c>
      <c r="L115" s="159">
        <f>SUM(M115,N115)</f>
        <v>0</v>
      </c>
      <c r="M115" s="159">
        <v>0</v>
      </c>
      <c r="N115" s="159">
        <v>0</v>
      </c>
    </row>
    <row r="116" spans="1:14" ht="39.950000000000003" customHeight="1">
      <c r="A116" s="156">
        <v>2442</v>
      </c>
      <c r="B116" s="157" t="s">
        <v>824</v>
      </c>
      <c r="C116" s="156" t="s">
        <v>766</v>
      </c>
      <c r="D116" s="156" t="s">
        <v>766</v>
      </c>
      <c r="E116" s="156" t="s">
        <v>755</v>
      </c>
      <c r="F116" s="158">
        <f>SUM(G116,H116)</f>
        <v>0</v>
      </c>
      <c r="G116" s="158">
        <v>0</v>
      </c>
      <c r="H116" s="158">
        <v>0</v>
      </c>
      <c r="I116" s="158">
        <f>SUM(J116,K116)</f>
        <v>0</v>
      </c>
      <c r="J116" s="158">
        <v>0</v>
      </c>
      <c r="K116" s="158">
        <v>0</v>
      </c>
      <c r="L116" s="159">
        <f>SUM(M116,N116)</f>
        <v>0</v>
      </c>
      <c r="M116" s="159">
        <v>0</v>
      </c>
      <c r="N116" s="159">
        <v>0</v>
      </c>
    </row>
    <row r="117" spans="1:14" ht="39.950000000000003" customHeight="1">
      <c r="A117" s="156">
        <v>2443</v>
      </c>
      <c r="B117" s="157" t="s">
        <v>825</v>
      </c>
      <c r="C117" s="156" t="s">
        <v>766</v>
      </c>
      <c r="D117" s="156" t="s">
        <v>766</v>
      </c>
      <c r="E117" s="156" t="s">
        <v>757</v>
      </c>
      <c r="F117" s="158">
        <f>SUM(G117,H117)</f>
        <v>0</v>
      </c>
      <c r="G117" s="158">
        <v>0</v>
      </c>
      <c r="H117" s="158">
        <v>0</v>
      </c>
      <c r="I117" s="158">
        <f>SUM(J117,K117)</f>
        <v>0</v>
      </c>
      <c r="J117" s="158">
        <v>0</v>
      </c>
      <c r="K117" s="158">
        <v>0</v>
      </c>
      <c r="L117" s="159">
        <f>SUM(M117,N117)</f>
        <v>0</v>
      </c>
      <c r="M117" s="159">
        <v>0</v>
      </c>
      <c r="N117" s="159">
        <v>0</v>
      </c>
    </row>
    <row r="118" spans="1:14" ht="39.950000000000003" customHeight="1">
      <c r="A118" s="156">
        <v>2450</v>
      </c>
      <c r="B118" s="157" t="s">
        <v>826</v>
      </c>
      <c r="C118" s="156" t="s">
        <v>766</v>
      </c>
      <c r="D118" s="156" t="s">
        <v>769</v>
      </c>
      <c r="E118" s="156" t="s">
        <v>432</v>
      </c>
      <c r="F118" s="158">
        <f t="shared" ref="F118:N118" si="34">SUM(F120:F124)</f>
        <v>420006.10399999999</v>
      </c>
      <c r="G118" s="158">
        <f t="shared" si="34"/>
        <v>32090</v>
      </c>
      <c r="H118" s="158">
        <f t="shared" si="34"/>
        <v>387916.10399999999</v>
      </c>
      <c r="I118" s="158">
        <f t="shared" si="34"/>
        <v>788914.43400000001</v>
      </c>
      <c r="J118" s="158">
        <f t="shared" si="34"/>
        <v>32090</v>
      </c>
      <c r="K118" s="158">
        <f t="shared" si="34"/>
        <v>756824.43400000001</v>
      </c>
      <c r="L118" s="159">
        <f t="shared" si="34"/>
        <v>266626.22499999998</v>
      </c>
      <c r="M118" s="159">
        <f t="shared" si="34"/>
        <v>14555.445</v>
      </c>
      <c r="N118" s="159">
        <f t="shared" si="34"/>
        <v>252070.78</v>
      </c>
    </row>
    <row r="119" spans="1:14" ht="39.950000000000003" customHeight="1">
      <c r="A119" s="156"/>
      <c r="B119" s="157" t="s">
        <v>380</v>
      </c>
      <c r="C119" s="156"/>
      <c r="D119" s="156"/>
      <c r="E119" s="156"/>
      <c r="F119" s="160"/>
      <c r="G119" s="160"/>
      <c r="H119" s="160"/>
      <c r="I119" s="160"/>
      <c r="J119" s="160"/>
      <c r="K119" s="160"/>
      <c r="L119" s="156"/>
      <c r="M119" s="156"/>
      <c r="N119" s="156"/>
    </row>
    <row r="120" spans="1:14" ht="39.950000000000003" customHeight="1">
      <c r="A120" s="156">
        <v>2451</v>
      </c>
      <c r="B120" s="157" t="s">
        <v>827</v>
      </c>
      <c r="C120" s="156" t="s">
        <v>766</v>
      </c>
      <c r="D120" s="156" t="s">
        <v>769</v>
      </c>
      <c r="E120" s="156" t="s">
        <v>751</v>
      </c>
      <c r="F120" s="158">
        <f>SUM(G120,H120)</f>
        <v>420006.10399999999</v>
      </c>
      <c r="G120" s="158">
        <v>32090</v>
      </c>
      <c r="H120" s="158">
        <v>387916.10399999999</v>
      </c>
      <c r="I120" s="158">
        <f>SUM(J120,K120)</f>
        <v>788914.43400000001</v>
      </c>
      <c r="J120" s="158">
        <v>32090</v>
      </c>
      <c r="K120" s="158">
        <v>756824.43400000001</v>
      </c>
      <c r="L120" s="159">
        <f>SUM(M120,N120)</f>
        <v>266626.22499999998</v>
      </c>
      <c r="M120" s="159">
        <v>14555.445</v>
      </c>
      <c r="N120" s="159">
        <v>252070.78</v>
      </c>
    </row>
    <row r="121" spans="1:14" ht="39.950000000000003" customHeight="1">
      <c r="A121" s="156">
        <v>2452</v>
      </c>
      <c r="B121" s="157" t="s">
        <v>828</v>
      </c>
      <c r="C121" s="156" t="s">
        <v>766</v>
      </c>
      <c r="D121" s="156" t="s">
        <v>769</v>
      </c>
      <c r="E121" s="156" t="s">
        <v>755</v>
      </c>
      <c r="F121" s="158">
        <f>SUM(G121,H121)</f>
        <v>0</v>
      </c>
      <c r="G121" s="158">
        <v>0</v>
      </c>
      <c r="H121" s="158">
        <v>0</v>
      </c>
      <c r="I121" s="158">
        <f>SUM(J121,K121)</f>
        <v>0</v>
      </c>
      <c r="J121" s="158">
        <v>0</v>
      </c>
      <c r="K121" s="158">
        <v>0</v>
      </c>
      <c r="L121" s="159">
        <f>SUM(M121,N121)</f>
        <v>0</v>
      </c>
      <c r="M121" s="159">
        <v>0</v>
      </c>
      <c r="N121" s="159">
        <v>0</v>
      </c>
    </row>
    <row r="122" spans="1:14" ht="39.950000000000003" customHeight="1">
      <c r="A122" s="156">
        <v>2453</v>
      </c>
      <c r="B122" s="157" t="s">
        <v>829</v>
      </c>
      <c r="C122" s="156" t="s">
        <v>766</v>
      </c>
      <c r="D122" s="156" t="s">
        <v>769</v>
      </c>
      <c r="E122" s="156" t="s">
        <v>757</v>
      </c>
      <c r="F122" s="158">
        <f>SUM(G122,H122)</f>
        <v>0</v>
      </c>
      <c r="G122" s="158">
        <v>0</v>
      </c>
      <c r="H122" s="158">
        <v>0</v>
      </c>
      <c r="I122" s="158">
        <f>SUM(J122,K122)</f>
        <v>0</v>
      </c>
      <c r="J122" s="158">
        <v>0</v>
      </c>
      <c r="K122" s="158">
        <v>0</v>
      </c>
      <c r="L122" s="159">
        <f>SUM(M122,N122)</f>
        <v>0</v>
      </c>
      <c r="M122" s="159">
        <v>0</v>
      </c>
      <c r="N122" s="159">
        <v>0</v>
      </c>
    </row>
    <row r="123" spans="1:14" ht="39.950000000000003" customHeight="1">
      <c r="A123" s="156">
        <v>2454</v>
      </c>
      <c r="B123" s="157" t="s">
        <v>830</v>
      </c>
      <c r="C123" s="156" t="s">
        <v>766</v>
      </c>
      <c r="D123" s="156" t="s">
        <v>769</v>
      </c>
      <c r="E123" s="156" t="s">
        <v>766</v>
      </c>
      <c r="F123" s="158">
        <f>SUM(G123,H123)</f>
        <v>0</v>
      </c>
      <c r="G123" s="158">
        <v>0</v>
      </c>
      <c r="H123" s="158">
        <v>0</v>
      </c>
      <c r="I123" s="158">
        <f>SUM(J123,K123)</f>
        <v>0</v>
      </c>
      <c r="J123" s="158">
        <v>0</v>
      </c>
      <c r="K123" s="158">
        <v>0</v>
      </c>
      <c r="L123" s="159">
        <f>SUM(M123,N123)</f>
        <v>0</v>
      </c>
      <c r="M123" s="159">
        <v>0</v>
      </c>
      <c r="N123" s="159">
        <v>0</v>
      </c>
    </row>
    <row r="124" spans="1:14" ht="39.950000000000003" customHeight="1">
      <c r="A124" s="156">
        <v>2455</v>
      </c>
      <c r="B124" s="157" t="s">
        <v>831</v>
      </c>
      <c r="C124" s="156" t="s">
        <v>766</v>
      </c>
      <c r="D124" s="156" t="s">
        <v>769</v>
      </c>
      <c r="E124" s="156" t="s">
        <v>769</v>
      </c>
      <c r="F124" s="158">
        <f>SUM(G124,H124)</f>
        <v>0</v>
      </c>
      <c r="G124" s="158">
        <v>0</v>
      </c>
      <c r="H124" s="158">
        <v>0</v>
      </c>
      <c r="I124" s="158">
        <f>SUM(J124,K124)</f>
        <v>0</v>
      </c>
      <c r="J124" s="158">
        <v>0</v>
      </c>
      <c r="K124" s="158">
        <v>0</v>
      </c>
      <c r="L124" s="159">
        <f>SUM(M124,N124)</f>
        <v>0</v>
      </c>
      <c r="M124" s="159">
        <v>0</v>
      </c>
      <c r="N124" s="159">
        <v>0</v>
      </c>
    </row>
    <row r="125" spans="1:14" ht="39.950000000000003" customHeight="1">
      <c r="A125" s="156">
        <v>2460</v>
      </c>
      <c r="B125" s="157" t="s">
        <v>832</v>
      </c>
      <c r="C125" s="156" t="s">
        <v>766</v>
      </c>
      <c r="D125" s="156" t="s">
        <v>772</v>
      </c>
      <c r="E125" s="156" t="s">
        <v>432</v>
      </c>
      <c r="F125" s="158">
        <f t="shared" ref="F125:N125" si="35">SUM(F127)</f>
        <v>0</v>
      </c>
      <c r="G125" s="158">
        <f t="shared" si="35"/>
        <v>0</v>
      </c>
      <c r="H125" s="158">
        <f t="shared" si="35"/>
        <v>0</v>
      </c>
      <c r="I125" s="158">
        <f t="shared" si="35"/>
        <v>0</v>
      </c>
      <c r="J125" s="158">
        <f t="shared" si="35"/>
        <v>0</v>
      </c>
      <c r="K125" s="158">
        <f t="shared" si="35"/>
        <v>0</v>
      </c>
      <c r="L125" s="159">
        <f t="shared" si="35"/>
        <v>0</v>
      </c>
      <c r="M125" s="159">
        <f t="shared" si="35"/>
        <v>0</v>
      </c>
      <c r="N125" s="159">
        <f t="shared" si="35"/>
        <v>0</v>
      </c>
    </row>
    <row r="126" spans="1:14" ht="39.950000000000003" customHeight="1">
      <c r="A126" s="156"/>
      <c r="B126" s="157" t="s">
        <v>380</v>
      </c>
      <c r="C126" s="156"/>
      <c r="D126" s="156"/>
      <c r="E126" s="156"/>
      <c r="F126" s="160"/>
      <c r="G126" s="160"/>
      <c r="H126" s="160"/>
      <c r="I126" s="160"/>
      <c r="J126" s="160"/>
      <c r="K126" s="160"/>
      <c r="L126" s="156"/>
      <c r="M126" s="156"/>
      <c r="N126" s="156"/>
    </row>
    <row r="127" spans="1:14" ht="39.950000000000003" customHeight="1">
      <c r="A127" s="156">
        <v>2461</v>
      </c>
      <c r="B127" s="157" t="s">
        <v>832</v>
      </c>
      <c r="C127" s="156" t="s">
        <v>766</v>
      </c>
      <c r="D127" s="156" t="s">
        <v>772</v>
      </c>
      <c r="E127" s="156" t="s">
        <v>751</v>
      </c>
      <c r="F127" s="158">
        <f>SUM(G127,H127)</f>
        <v>0</v>
      </c>
      <c r="G127" s="158">
        <v>0</v>
      </c>
      <c r="H127" s="158">
        <v>0</v>
      </c>
      <c r="I127" s="158">
        <f>SUM(J127,K127)</f>
        <v>0</v>
      </c>
      <c r="J127" s="158">
        <v>0</v>
      </c>
      <c r="K127" s="158">
        <v>0</v>
      </c>
      <c r="L127" s="159">
        <f>SUM(M127,N127)</f>
        <v>0</v>
      </c>
      <c r="M127" s="159">
        <v>0</v>
      </c>
      <c r="N127" s="159">
        <v>0</v>
      </c>
    </row>
    <row r="128" spans="1:14" ht="39.950000000000003" customHeight="1">
      <c r="A128" s="156">
        <v>2470</v>
      </c>
      <c r="B128" s="157" t="s">
        <v>833</v>
      </c>
      <c r="C128" s="156" t="s">
        <v>766</v>
      </c>
      <c r="D128" s="156" t="s">
        <v>775</v>
      </c>
      <c r="E128" s="156" t="s">
        <v>432</v>
      </c>
      <c r="F128" s="158">
        <f t="shared" ref="F128:N128" si="36">SUM(F130:F133)</f>
        <v>0</v>
      </c>
      <c r="G128" s="158">
        <f t="shared" si="36"/>
        <v>0</v>
      </c>
      <c r="H128" s="158">
        <f t="shared" si="36"/>
        <v>0</v>
      </c>
      <c r="I128" s="158">
        <f t="shared" si="36"/>
        <v>0</v>
      </c>
      <c r="J128" s="158">
        <f t="shared" si="36"/>
        <v>0</v>
      </c>
      <c r="K128" s="158">
        <f t="shared" si="36"/>
        <v>0</v>
      </c>
      <c r="L128" s="159">
        <f t="shared" si="36"/>
        <v>0</v>
      </c>
      <c r="M128" s="159">
        <f t="shared" si="36"/>
        <v>0</v>
      </c>
      <c r="N128" s="159">
        <f t="shared" si="36"/>
        <v>0</v>
      </c>
    </row>
    <row r="129" spans="1:14" ht="39.950000000000003" customHeight="1">
      <c r="A129" s="156"/>
      <c r="B129" s="157" t="s">
        <v>380</v>
      </c>
      <c r="C129" s="156"/>
      <c r="D129" s="156"/>
      <c r="E129" s="156"/>
      <c r="F129" s="160"/>
      <c r="G129" s="160"/>
      <c r="H129" s="160"/>
      <c r="I129" s="160"/>
      <c r="J129" s="160"/>
      <c r="K129" s="160"/>
      <c r="L129" s="156"/>
      <c r="M129" s="156"/>
      <c r="N129" s="156"/>
    </row>
    <row r="130" spans="1:14" ht="39.950000000000003" customHeight="1">
      <c r="A130" s="156">
        <v>2471</v>
      </c>
      <c r="B130" s="157" t="s">
        <v>834</v>
      </c>
      <c r="C130" s="156" t="s">
        <v>766</v>
      </c>
      <c r="D130" s="156" t="s">
        <v>775</v>
      </c>
      <c r="E130" s="156" t="s">
        <v>751</v>
      </c>
      <c r="F130" s="158">
        <f>SUM(G130,H130)</f>
        <v>0</v>
      </c>
      <c r="G130" s="158">
        <v>0</v>
      </c>
      <c r="H130" s="158">
        <v>0</v>
      </c>
      <c r="I130" s="158">
        <f>SUM(J130,K130)</f>
        <v>0</v>
      </c>
      <c r="J130" s="158">
        <v>0</v>
      </c>
      <c r="K130" s="158">
        <v>0</v>
      </c>
      <c r="L130" s="159">
        <f>SUM(M130,N130)</f>
        <v>0</v>
      </c>
      <c r="M130" s="159">
        <v>0</v>
      </c>
      <c r="N130" s="159">
        <v>0</v>
      </c>
    </row>
    <row r="131" spans="1:14" ht="39.950000000000003" customHeight="1">
      <c r="A131" s="156">
        <v>2472</v>
      </c>
      <c r="B131" s="157" t="s">
        <v>835</v>
      </c>
      <c r="C131" s="156" t="s">
        <v>766</v>
      </c>
      <c r="D131" s="156" t="s">
        <v>775</v>
      </c>
      <c r="E131" s="156" t="s">
        <v>755</v>
      </c>
      <c r="F131" s="158">
        <f>SUM(G131,H131)</f>
        <v>0</v>
      </c>
      <c r="G131" s="158">
        <v>0</v>
      </c>
      <c r="H131" s="158">
        <v>0</v>
      </c>
      <c r="I131" s="158">
        <f>SUM(J131,K131)</f>
        <v>0</v>
      </c>
      <c r="J131" s="158">
        <v>0</v>
      </c>
      <c r="K131" s="158">
        <v>0</v>
      </c>
      <c r="L131" s="159">
        <f>SUM(M131,N131)</f>
        <v>0</v>
      </c>
      <c r="M131" s="159">
        <v>0</v>
      </c>
      <c r="N131" s="159">
        <v>0</v>
      </c>
    </row>
    <row r="132" spans="1:14" ht="39.950000000000003" customHeight="1">
      <c r="A132" s="156">
        <v>2473</v>
      </c>
      <c r="B132" s="157" t="s">
        <v>836</v>
      </c>
      <c r="C132" s="156" t="s">
        <v>766</v>
      </c>
      <c r="D132" s="156" t="s">
        <v>775</v>
      </c>
      <c r="E132" s="156" t="s">
        <v>757</v>
      </c>
      <c r="F132" s="158">
        <f>SUM(G132,H132)</f>
        <v>0</v>
      </c>
      <c r="G132" s="158">
        <v>0</v>
      </c>
      <c r="H132" s="158">
        <v>0</v>
      </c>
      <c r="I132" s="158">
        <f>SUM(J132,K132)</f>
        <v>0</v>
      </c>
      <c r="J132" s="158">
        <v>0</v>
      </c>
      <c r="K132" s="158">
        <v>0</v>
      </c>
      <c r="L132" s="159">
        <f>SUM(M132,N132)</f>
        <v>0</v>
      </c>
      <c r="M132" s="159">
        <v>0</v>
      </c>
      <c r="N132" s="159">
        <v>0</v>
      </c>
    </row>
    <row r="133" spans="1:14" ht="39.950000000000003" customHeight="1">
      <c r="A133" s="156">
        <v>2474</v>
      </c>
      <c r="B133" s="157" t="s">
        <v>837</v>
      </c>
      <c r="C133" s="156" t="s">
        <v>766</v>
      </c>
      <c r="D133" s="156" t="s">
        <v>775</v>
      </c>
      <c r="E133" s="156" t="s">
        <v>766</v>
      </c>
      <c r="F133" s="158">
        <f>SUM(G133,H133)</f>
        <v>0</v>
      </c>
      <c r="G133" s="158">
        <v>0</v>
      </c>
      <c r="H133" s="158">
        <v>0</v>
      </c>
      <c r="I133" s="158">
        <f>SUM(J133,K133)</f>
        <v>0</v>
      </c>
      <c r="J133" s="158">
        <v>0</v>
      </c>
      <c r="K133" s="158">
        <v>0</v>
      </c>
      <c r="L133" s="159">
        <f>SUM(M133,N133)</f>
        <v>0</v>
      </c>
      <c r="M133" s="159">
        <v>0</v>
      </c>
      <c r="N133" s="159">
        <v>0</v>
      </c>
    </row>
    <row r="134" spans="1:14" ht="39.950000000000003" customHeight="1">
      <c r="A134" s="156">
        <v>2480</v>
      </c>
      <c r="B134" s="157" t="s">
        <v>838</v>
      </c>
      <c r="C134" s="156" t="s">
        <v>766</v>
      </c>
      <c r="D134" s="156" t="s">
        <v>777</v>
      </c>
      <c r="E134" s="156" t="s">
        <v>432</v>
      </c>
      <c r="F134" s="158">
        <f t="shared" ref="F134:N134" si="37">SUM(F136:F142)</f>
        <v>0</v>
      </c>
      <c r="G134" s="158">
        <f t="shared" si="37"/>
        <v>0</v>
      </c>
      <c r="H134" s="158">
        <f t="shared" si="37"/>
        <v>0</v>
      </c>
      <c r="I134" s="158">
        <f t="shared" si="37"/>
        <v>0</v>
      </c>
      <c r="J134" s="158">
        <f t="shared" si="37"/>
        <v>0</v>
      </c>
      <c r="K134" s="158">
        <f t="shared" si="37"/>
        <v>0</v>
      </c>
      <c r="L134" s="159">
        <f t="shared" si="37"/>
        <v>0</v>
      </c>
      <c r="M134" s="159">
        <f t="shared" si="37"/>
        <v>0</v>
      </c>
      <c r="N134" s="159">
        <f t="shared" si="37"/>
        <v>0</v>
      </c>
    </row>
    <row r="135" spans="1:14" ht="39.950000000000003" customHeight="1">
      <c r="A135" s="156"/>
      <c r="B135" s="157" t="s">
        <v>380</v>
      </c>
      <c r="C135" s="156"/>
      <c r="D135" s="156"/>
      <c r="E135" s="156"/>
      <c r="F135" s="160"/>
      <c r="G135" s="160"/>
      <c r="H135" s="160"/>
      <c r="I135" s="160"/>
      <c r="J135" s="160"/>
      <c r="K135" s="160"/>
      <c r="L135" s="156"/>
      <c r="M135" s="156"/>
      <c r="N135" s="156"/>
    </row>
    <row r="136" spans="1:14" ht="39.950000000000003" customHeight="1">
      <c r="A136" s="156">
        <v>2481</v>
      </c>
      <c r="B136" s="157" t="s">
        <v>839</v>
      </c>
      <c r="C136" s="156" t="s">
        <v>766</v>
      </c>
      <c r="D136" s="156" t="s">
        <v>777</v>
      </c>
      <c r="E136" s="156" t="s">
        <v>751</v>
      </c>
      <c r="F136" s="158">
        <f t="shared" ref="F136:F142" si="38">SUM(G136,H136)</f>
        <v>0</v>
      </c>
      <c r="G136" s="158">
        <v>0</v>
      </c>
      <c r="H136" s="158">
        <v>0</v>
      </c>
      <c r="I136" s="158">
        <f t="shared" ref="I136:I142" si="39">SUM(J136,K136)</f>
        <v>0</v>
      </c>
      <c r="J136" s="158">
        <v>0</v>
      </c>
      <c r="K136" s="158">
        <v>0</v>
      </c>
      <c r="L136" s="159">
        <f t="shared" ref="L136:L142" si="40">SUM(M136,N136)</f>
        <v>0</v>
      </c>
      <c r="M136" s="159">
        <v>0</v>
      </c>
      <c r="N136" s="159">
        <v>0</v>
      </c>
    </row>
    <row r="137" spans="1:14" ht="39.950000000000003" customHeight="1">
      <c r="A137" s="156">
        <v>2482</v>
      </c>
      <c r="B137" s="157" t="s">
        <v>840</v>
      </c>
      <c r="C137" s="156" t="s">
        <v>766</v>
      </c>
      <c r="D137" s="156" t="s">
        <v>777</v>
      </c>
      <c r="E137" s="156" t="s">
        <v>755</v>
      </c>
      <c r="F137" s="158">
        <f t="shared" si="38"/>
        <v>0</v>
      </c>
      <c r="G137" s="158">
        <v>0</v>
      </c>
      <c r="H137" s="158">
        <v>0</v>
      </c>
      <c r="I137" s="158">
        <f t="shared" si="39"/>
        <v>0</v>
      </c>
      <c r="J137" s="158">
        <v>0</v>
      </c>
      <c r="K137" s="158">
        <v>0</v>
      </c>
      <c r="L137" s="159">
        <f t="shared" si="40"/>
        <v>0</v>
      </c>
      <c r="M137" s="159">
        <v>0</v>
      </c>
      <c r="N137" s="159">
        <v>0</v>
      </c>
    </row>
    <row r="138" spans="1:14" ht="39.950000000000003" customHeight="1">
      <c r="A138" s="156">
        <v>2483</v>
      </c>
      <c r="B138" s="157" t="s">
        <v>841</v>
      </c>
      <c r="C138" s="156" t="s">
        <v>766</v>
      </c>
      <c r="D138" s="156" t="s">
        <v>777</v>
      </c>
      <c r="E138" s="156" t="s">
        <v>757</v>
      </c>
      <c r="F138" s="158">
        <f t="shared" si="38"/>
        <v>0</v>
      </c>
      <c r="G138" s="158">
        <v>0</v>
      </c>
      <c r="H138" s="158">
        <v>0</v>
      </c>
      <c r="I138" s="158">
        <f t="shared" si="39"/>
        <v>0</v>
      </c>
      <c r="J138" s="158">
        <v>0</v>
      </c>
      <c r="K138" s="158">
        <v>0</v>
      </c>
      <c r="L138" s="159">
        <f t="shared" si="40"/>
        <v>0</v>
      </c>
      <c r="M138" s="159">
        <v>0</v>
      </c>
      <c r="N138" s="159">
        <v>0</v>
      </c>
    </row>
    <row r="139" spans="1:14" ht="39.950000000000003" customHeight="1">
      <c r="A139" s="156">
        <v>2484</v>
      </c>
      <c r="B139" s="157" t="s">
        <v>842</v>
      </c>
      <c r="C139" s="156" t="s">
        <v>766</v>
      </c>
      <c r="D139" s="156" t="s">
        <v>777</v>
      </c>
      <c r="E139" s="156" t="s">
        <v>766</v>
      </c>
      <c r="F139" s="158">
        <f t="shared" si="38"/>
        <v>0</v>
      </c>
      <c r="G139" s="158">
        <v>0</v>
      </c>
      <c r="H139" s="158">
        <v>0</v>
      </c>
      <c r="I139" s="158">
        <f t="shared" si="39"/>
        <v>0</v>
      </c>
      <c r="J139" s="158">
        <v>0</v>
      </c>
      <c r="K139" s="158">
        <v>0</v>
      </c>
      <c r="L139" s="159">
        <f t="shared" si="40"/>
        <v>0</v>
      </c>
      <c r="M139" s="159">
        <v>0</v>
      </c>
      <c r="N139" s="159">
        <v>0</v>
      </c>
    </row>
    <row r="140" spans="1:14" ht="39.950000000000003" customHeight="1">
      <c r="A140" s="156">
        <v>2485</v>
      </c>
      <c r="B140" s="157" t="s">
        <v>843</v>
      </c>
      <c r="C140" s="156" t="s">
        <v>766</v>
      </c>
      <c r="D140" s="156" t="s">
        <v>777</v>
      </c>
      <c r="E140" s="156" t="s">
        <v>769</v>
      </c>
      <c r="F140" s="158">
        <f t="shared" si="38"/>
        <v>0</v>
      </c>
      <c r="G140" s="158">
        <v>0</v>
      </c>
      <c r="H140" s="158">
        <v>0</v>
      </c>
      <c r="I140" s="158">
        <f t="shared" si="39"/>
        <v>0</v>
      </c>
      <c r="J140" s="158">
        <v>0</v>
      </c>
      <c r="K140" s="158">
        <v>0</v>
      </c>
      <c r="L140" s="159">
        <f t="shared" si="40"/>
        <v>0</v>
      </c>
      <c r="M140" s="159">
        <v>0</v>
      </c>
      <c r="N140" s="159">
        <v>0</v>
      </c>
    </row>
    <row r="141" spans="1:14" ht="39.950000000000003" customHeight="1">
      <c r="A141" s="156">
        <v>2486</v>
      </c>
      <c r="B141" s="157" t="s">
        <v>844</v>
      </c>
      <c r="C141" s="156" t="s">
        <v>766</v>
      </c>
      <c r="D141" s="156" t="s">
        <v>777</v>
      </c>
      <c r="E141" s="156" t="s">
        <v>772</v>
      </c>
      <c r="F141" s="158">
        <f t="shared" si="38"/>
        <v>0</v>
      </c>
      <c r="G141" s="158">
        <v>0</v>
      </c>
      <c r="H141" s="158">
        <v>0</v>
      </c>
      <c r="I141" s="158">
        <f t="shared" si="39"/>
        <v>0</v>
      </c>
      <c r="J141" s="158">
        <v>0</v>
      </c>
      <c r="K141" s="158">
        <v>0</v>
      </c>
      <c r="L141" s="159">
        <f t="shared" si="40"/>
        <v>0</v>
      </c>
      <c r="M141" s="159">
        <v>0</v>
      </c>
      <c r="N141" s="159">
        <v>0</v>
      </c>
    </row>
    <row r="142" spans="1:14" ht="39.950000000000003" customHeight="1">
      <c r="A142" s="156">
        <v>2487</v>
      </c>
      <c r="B142" s="157" t="s">
        <v>845</v>
      </c>
      <c r="C142" s="156" t="s">
        <v>766</v>
      </c>
      <c r="D142" s="156" t="s">
        <v>777</v>
      </c>
      <c r="E142" s="156" t="s">
        <v>775</v>
      </c>
      <c r="F142" s="158">
        <f t="shared" si="38"/>
        <v>0</v>
      </c>
      <c r="G142" s="158">
        <v>0</v>
      </c>
      <c r="H142" s="158">
        <v>0</v>
      </c>
      <c r="I142" s="158">
        <f t="shared" si="39"/>
        <v>0</v>
      </c>
      <c r="J142" s="158">
        <v>0</v>
      </c>
      <c r="K142" s="158">
        <v>0</v>
      </c>
      <c r="L142" s="159">
        <f t="shared" si="40"/>
        <v>0</v>
      </c>
      <c r="M142" s="159">
        <v>0</v>
      </c>
      <c r="N142" s="159">
        <v>0</v>
      </c>
    </row>
    <row r="143" spans="1:14" ht="39.950000000000003" customHeight="1">
      <c r="A143" s="156">
        <v>2490</v>
      </c>
      <c r="B143" s="157" t="s">
        <v>846</v>
      </c>
      <c r="C143" s="156" t="s">
        <v>766</v>
      </c>
      <c r="D143" s="156" t="s">
        <v>847</v>
      </c>
      <c r="E143" s="156" t="s">
        <v>432</v>
      </c>
      <c r="F143" s="158">
        <f t="shared" ref="F143:N143" si="41">SUM(F145)</f>
        <v>-300000</v>
      </c>
      <c r="G143" s="158">
        <f t="shared" si="41"/>
        <v>0</v>
      </c>
      <c r="H143" s="158">
        <f t="shared" si="41"/>
        <v>-300000</v>
      </c>
      <c r="I143" s="158">
        <f t="shared" si="41"/>
        <v>-300000</v>
      </c>
      <c r="J143" s="158">
        <f t="shared" si="41"/>
        <v>0</v>
      </c>
      <c r="K143" s="158">
        <f t="shared" si="41"/>
        <v>-300000</v>
      </c>
      <c r="L143" s="159">
        <f t="shared" si="41"/>
        <v>-29063.271000000001</v>
      </c>
      <c r="M143" s="159">
        <f t="shared" si="41"/>
        <v>0</v>
      </c>
      <c r="N143" s="159">
        <f t="shared" si="41"/>
        <v>-29063.271000000001</v>
      </c>
    </row>
    <row r="144" spans="1:14" ht="39.950000000000003" customHeight="1">
      <c r="A144" s="156"/>
      <c r="B144" s="157" t="s">
        <v>380</v>
      </c>
      <c r="C144" s="156"/>
      <c r="D144" s="156"/>
      <c r="E144" s="156"/>
      <c r="F144" s="160"/>
      <c r="G144" s="160"/>
      <c r="H144" s="160"/>
      <c r="I144" s="160"/>
      <c r="J144" s="160"/>
      <c r="K144" s="160"/>
      <c r="L144" s="156"/>
      <c r="M144" s="156"/>
      <c r="N144" s="156"/>
    </row>
    <row r="145" spans="1:14" ht="39.950000000000003" customHeight="1">
      <c r="A145" s="156">
        <v>2491</v>
      </c>
      <c r="B145" s="157" t="s">
        <v>846</v>
      </c>
      <c r="C145" s="156" t="s">
        <v>766</v>
      </c>
      <c r="D145" s="156" t="s">
        <v>847</v>
      </c>
      <c r="E145" s="156" t="s">
        <v>751</v>
      </c>
      <c r="F145" s="158">
        <f>SUM(G145,H145)</f>
        <v>-300000</v>
      </c>
      <c r="G145" s="158">
        <v>0</v>
      </c>
      <c r="H145" s="158">
        <v>-300000</v>
      </c>
      <c r="I145" s="158">
        <f>SUM(J145,K145)</f>
        <v>-300000</v>
      </c>
      <c r="J145" s="158">
        <v>0</v>
      </c>
      <c r="K145" s="158">
        <v>-300000</v>
      </c>
      <c r="L145" s="159">
        <f>SUM(M145,N145)</f>
        <v>-29063.271000000001</v>
      </c>
      <c r="M145" s="159">
        <v>0</v>
      </c>
      <c r="N145" s="159">
        <v>-29063.271000000001</v>
      </c>
    </row>
    <row r="146" spans="1:14" ht="39.950000000000003" customHeight="1">
      <c r="A146" s="156">
        <v>2500</v>
      </c>
      <c r="B146" s="157" t="s">
        <v>848</v>
      </c>
      <c r="C146" s="156" t="s">
        <v>769</v>
      </c>
      <c r="D146" s="156" t="s">
        <v>432</v>
      </c>
      <c r="E146" s="156" t="s">
        <v>432</v>
      </c>
      <c r="F146" s="158">
        <f t="shared" ref="F146:N146" si="42">SUM(F148,F151,F154,F157,F160,F163)</f>
        <v>121386.1</v>
      </c>
      <c r="G146" s="158">
        <f t="shared" si="42"/>
        <v>103386.1</v>
      </c>
      <c r="H146" s="158">
        <f t="shared" si="42"/>
        <v>18000</v>
      </c>
      <c r="I146" s="158">
        <f t="shared" si="42"/>
        <v>180833.1</v>
      </c>
      <c r="J146" s="158">
        <f t="shared" si="42"/>
        <v>105333.1</v>
      </c>
      <c r="K146" s="158">
        <f t="shared" si="42"/>
        <v>75500</v>
      </c>
      <c r="L146" s="159">
        <f t="shared" si="42"/>
        <v>54773.123999999996</v>
      </c>
      <c r="M146" s="159">
        <f t="shared" si="42"/>
        <v>44944.563999999998</v>
      </c>
      <c r="N146" s="159">
        <f t="shared" si="42"/>
        <v>9828.56</v>
      </c>
    </row>
    <row r="147" spans="1:14" ht="39.950000000000003" customHeight="1">
      <c r="A147" s="156"/>
      <c r="B147" s="157" t="s">
        <v>375</v>
      </c>
      <c r="C147" s="156"/>
      <c r="D147" s="156"/>
      <c r="E147" s="156"/>
      <c r="F147" s="160"/>
      <c r="G147" s="160"/>
      <c r="H147" s="160"/>
      <c r="I147" s="160"/>
      <c r="J147" s="160"/>
      <c r="K147" s="160"/>
      <c r="L147" s="156"/>
      <c r="M147" s="156"/>
      <c r="N147" s="156"/>
    </row>
    <row r="148" spans="1:14" ht="39.950000000000003" customHeight="1">
      <c r="A148" s="156">
        <v>2510</v>
      </c>
      <c r="B148" s="157" t="s">
        <v>849</v>
      </c>
      <c r="C148" s="156" t="s">
        <v>769</v>
      </c>
      <c r="D148" s="156" t="s">
        <v>751</v>
      </c>
      <c r="E148" s="156" t="s">
        <v>432</v>
      </c>
      <c r="F148" s="158">
        <f t="shared" ref="F148:N148" si="43">SUM(F150)</f>
        <v>95747.1</v>
      </c>
      <c r="G148" s="158">
        <f t="shared" si="43"/>
        <v>92747.1</v>
      </c>
      <c r="H148" s="158">
        <f t="shared" si="43"/>
        <v>3000</v>
      </c>
      <c r="I148" s="158">
        <f t="shared" si="43"/>
        <v>157937.1</v>
      </c>
      <c r="J148" s="158">
        <f t="shared" si="43"/>
        <v>92437.1</v>
      </c>
      <c r="K148" s="158">
        <f t="shared" si="43"/>
        <v>65500</v>
      </c>
      <c r="L148" s="159">
        <f t="shared" si="43"/>
        <v>50931.494999999995</v>
      </c>
      <c r="M148" s="159">
        <f t="shared" si="43"/>
        <v>41932.934999999998</v>
      </c>
      <c r="N148" s="159">
        <f t="shared" si="43"/>
        <v>8998.56</v>
      </c>
    </row>
    <row r="149" spans="1:14" ht="39.950000000000003" customHeight="1">
      <c r="A149" s="156"/>
      <c r="B149" s="157" t="s">
        <v>380</v>
      </c>
      <c r="C149" s="156"/>
      <c r="D149" s="156"/>
      <c r="E149" s="156"/>
      <c r="F149" s="160"/>
      <c r="G149" s="160"/>
      <c r="H149" s="160"/>
      <c r="I149" s="160"/>
      <c r="J149" s="160"/>
      <c r="K149" s="160"/>
      <c r="L149" s="156"/>
      <c r="M149" s="156"/>
      <c r="N149" s="156"/>
    </row>
    <row r="150" spans="1:14" ht="39.950000000000003" customHeight="1">
      <c r="A150" s="156">
        <v>2511</v>
      </c>
      <c r="B150" s="157" t="s">
        <v>849</v>
      </c>
      <c r="C150" s="156" t="s">
        <v>769</v>
      </c>
      <c r="D150" s="156" t="s">
        <v>751</v>
      </c>
      <c r="E150" s="156" t="s">
        <v>751</v>
      </c>
      <c r="F150" s="158">
        <f>SUM(G150,H150)</f>
        <v>95747.1</v>
      </c>
      <c r="G150" s="158">
        <v>92747.1</v>
      </c>
      <c r="H150" s="158">
        <v>3000</v>
      </c>
      <c r="I150" s="158">
        <f>SUM(J150,K150)</f>
        <v>157937.1</v>
      </c>
      <c r="J150" s="158">
        <v>92437.1</v>
      </c>
      <c r="K150" s="158">
        <v>65500</v>
      </c>
      <c r="L150" s="159">
        <f>SUM(M150,N150)</f>
        <v>50931.494999999995</v>
      </c>
      <c r="M150" s="159">
        <v>41932.934999999998</v>
      </c>
      <c r="N150" s="159">
        <v>8998.56</v>
      </c>
    </row>
    <row r="151" spans="1:14" ht="39.950000000000003" customHeight="1">
      <c r="A151" s="156">
        <v>2520</v>
      </c>
      <c r="B151" s="157" t="s">
        <v>850</v>
      </c>
      <c r="C151" s="156" t="s">
        <v>769</v>
      </c>
      <c r="D151" s="156" t="s">
        <v>755</v>
      </c>
      <c r="E151" s="156" t="s">
        <v>432</v>
      </c>
      <c r="F151" s="158">
        <f t="shared" ref="F151:N151" si="44">SUM(F153)</f>
        <v>0</v>
      </c>
      <c r="G151" s="158">
        <f t="shared" si="44"/>
        <v>0</v>
      </c>
      <c r="H151" s="158">
        <f t="shared" si="44"/>
        <v>0</v>
      </c>
      <c r="I151" s="158">
        <f t="shared" si="44"/>
        <v>0</v>
      </c>
      <c r="J151" s="158">
        <f t="shared" si="44"/>
        <v>0</v>
      </c>
      <c r="K151" s="158">
        <f t="shared" si="44"/>
        <v>0</v>
      </c>
      <c r="L151" s="159">
        <f t="shared" si="44"/>
        <v>0</v>
      </c>
      <c r="M151" s="159">
        <f t="shared" si="44"/>
        <v>0</v>
      </c>
      <c r="N151" s="159">
        <f t="shared" si="44"/>
        <v>0</v>
      </c>
    </row>
    <row r="152" spans="1:14" ht="39.950000000000003" customHeight="1">
      <c r="A152" s="156"/>
      <c r="B152" s="157" t="s">
        <v>380</v>
      </c>
      <c r="C152" s="156"/>
      <c r="D152" s="156"/>
      <c r="E152" s="156"/>
      <c r="F152" s="160"/>
      <c r="G152" s="160"/>
      <c r="H152" s="160"/>
      <c r="I152" s="160"/>
      <c r="J152" s="160"/>
      <c r="K152" s="160"/>
      <c r="L152" s="156"/>
      <c r="M152" s="156"/>
      <c r="N152" s="156"/>
    </row>
    <row r="153" spans="1:14" ht="39.950000000000003" customHeight="1">
      <c r="A153" s="156">
        <v>2521</v>
      </c>
      <c r="B153" s="157" t="s">
        <v>851</v>
      </c>
      <c r="C153" s="156" t="s">
        <v>769</v>
      </c>
      <c r="D153" s="156" t="s">
        <v>755</v>
      </c>
      <c r="E153" s="156" t="s">
        <v>751</v>
      </c>
      <c r="F153" s="158">
        <f>SUM(G153,H153)</f>
        <v>0</v>
      </c>
      <c r="G153" s="158">
        <v>0</v>
      </c>
      <c r="H153" s="158">
        <v>0</v>
      </c>
      <c r="I153" s="158">
        <f>SUM(J153,K153)</f>
        <v>0</v>
      </c>
      <c r="J153" s="158">
        <v>0</v>
      </c>
      <c r="K153" s="158">
        <v>0</v>
      </c>
      <c r="L153" s="159">
        <f>SUM(M153,N153)</f>
        <v>0</v>
      </c>
      <c r="M153" s="159">
        <v>0</v>
      </c>
      <c r="N153" s="159">
        <v>0</v>
      </c>
    </row>
    <row r="154" spans="1:14" ht="39.950000000000003" customHeight="1">
      <c r="A154" s="156">
        <v>2530</v>
      </c>
      <c r="B154" s="157" t="s">
        <v>852</v>
      </c>
      <c r="C154" s="156" t="s">
        <v>769</v>
      </c>
      <c r="D154" s="156" t="s">
        <v>757</v>
      </c>
      <c r="E154" s="156" t="s">
        <v>432</v>
      </c>
      <c r="F154" s="158">
        <f t="shared" ref="F154:N154" si="45">SUM(F156)</f>
        <v>0</v>
      </c>
      <c r="G154" s="158">
        <f t="shared" si="45"/>
        <v>0</v>
      </c>
      <c r="H154" s="158">
        <f t="shared" si="45"/>
        <v>0</v>
      </c>
      <c r="I154" s="158">
        <f t="shared" si="45"/>
        <v>0</v>
      </c>
      <c r="J154" s="158">
        <f t="shared" si="45"/>
        <v>0</v>
      </c>
      <c r="K154" s="158">
        <f t="shared" si="45"/>
        <v>0</v>
      </c>
      <c r="L154" s="159">
        <f t="shared" si="45"/>
        <v>0</v>
      </c>
      <c r="M154" s="159">
        <f t="shared" si="45"/>
        <v>0</v>
      </c>
      <c r="N154" s="159">
        <f t="shared" si="45"/>
        <v>0</v>
      </c>
    </row>
    <row r="155" spans="1:14" ht="39.950000000000003" customHeight="1">
      <c r="A155" s="156"/>
      <c r="B155" s="157" t="s">
        <v>380</v>
      </c>
      <c r="C155" s="156"/>
      <c r="D155" s="156"/>
      <c r="E155" s="156"/>
      <c r="F155" s="160"/>
      <c r="G155" s="160"/>
      <c r="H155" s="160"/>
      <c r="I155" s="160"/>
      <c r="J155" s="160"/>
      <c r="K155" s="160"/>
      <c r="L155" s="156"/>
      <c r="M155" s="156"/>
      <c r="N155" s="156"/>
    </row>
    <row r="156" spans="1:14" ht="39.950000000000003" customHeight="1">
      <c r="A156" s="156">
        <v>2531</v>
      </c>
      <c r="B156" s="157" t="s">
        <v>852</v>
      </c>
      <c r="C156" s="156" t="s">
        <v>769</v>
      </c>
      <c r="D156" s="156" t="s">
        <v>757</v>
      </c>
      <c r="E156" s="156" t="s">
        <v>751</v>
      </c>
      <c r="F156" s="158">
        <f>SUM(G156,H156)</f>
        <v>0</v>
      </c>
      <c r="G156" s="158">
        <v>0</v>
      </c>
      <c r="H156" s="158">
        <v>0</v>
      </c>
      <c r="I156" s="158">
        <f>SUM(J156,K156)</f>
        <v>0</v>
      </c>
      <c r="J156" s="158">
        <v>0</v>
      </c>
      <c r="K156" s="158">
        <v>0</v>
      </c>
      <c r="L156" s="159">
        <f>SUM(M156,N156)</f>
        <v>0</v>
      </c>
      <c r="M156" s="159">
        <v>0</v>
      </c>
      <c r="N156" s="159">
        <v>0</v>
      </c>
    </row>
    <row r="157" spans="1:14" ht="39.950000000000003" customHeight="1">
      <c r="A157" s="156">
        <v>2540</v>
      </c>
      <c r="B157" s="157" t="s">
        <v>853</v>
      </c>
      <c r="C157" s="156" t="s">
        <v>769</v>
      </c>
      <c r="D157" s="156" t="s">
        <v>766</v>
      </c>
      <c r="E157" s="156" t="s">
        <v>432</v>
      </c>
      <c r="F157" s="158">
        <f t="shared" ref="F157:N157" si="46">SUM(F159)</f>
        <v>0</v>
      </c>
      <c r="G157" s="158">
        <f t="shared" si="46"/>
        <v>0</v>
      </c>
      <c r="H157" s="158">
        <f t="shared" si="46"/>
        <v>0</v>
      </c>
      <c r="I157" s="158">
        <f t="shared" si="46"/>
        <v>0</v>
      </c>
      <c r="J157" s="158">
        <f t="shared" si="46"/>
        <v>0</v>
      </c>
      <c r="K157" s="158">
        <f t="shared" si="46"/>
        <v>0</v>
      </c>
      <c r="L157" s="159">
        <f t="shared" si="46"/>
        <v>0</v>
      </c>
      <c r="M157" s="159">
        <f t="shared" si="46"/>
        <v>0</v>
      </c>
      <c r="N157" s="159">
        <f t="shared" si="46"/>
        <v>0</v>
      </c>
    </row>
    <row r="158" spans="1:14" ht="39.950000000000003" customHeight="1">
      <c r="A158" s="156"/>
      <c r="B158" s="157" t="s">
        <v>380</v>
      </c>
      <c r="C158" s="156"/>
      <c r="D158" s="156"/>
      <c r="E158" s="156"/>
      <c r="F158" s="160"/>
      <c r="G158" s="160"/>
      <c r="H158" s="160"/>
      <c r="I158" s="160"/>
      <c r="J158" s="160"/>
      <c r="K158" s="160"/>
      <c r="L158" s="156"/>
      <c r="M158" s="156"/>
      <c r="N158" s="156"/>
    </row>
    <row r="159" spans="1:14" ht="39.950000000000003" customHeight="1">
      <c r="A159" s="156">
        <v>2541</v>
      </c>
      <c r="B159" s="157" t="s">
        <v>853</v>
      </c>
      <c r="C159" s="156" t="s">
        <v>769</v>
      </c>
      <c r="D159" s="156" t="s">
        <v>766</v>
      </c>
      <c r="E159" s="156" t="s">
        <v>751</v>
      </c>
      <c r="F159" s="158">
        <f>SUM(G159,H159)</f>
        <v>0</v>
      </c>
      <c r="G159" s="158">
        <v>0</v>
      </c>
      <c r="H159" s="158">
        <v>0</v>
      </c>
      <c r="I159" s="158">
        <f>SUM(J159,K159)</f>
        <v>0</v>
      </c>
      <c r="J159" s="158">
        <v>0</v>
      </c>
      <c r="K159" s="158">
        <v>0</v>
      </c>
      <c r="L159" s="159">
        <f>SUM(M159,N159)</f>
        <v>0</v>
      </c>
      <c r="M159" s="159">
        <v>0</v>
      </c>
      <c r="N159" s="159">
        <v>0</v>
      </c>
    </row>
    <row r="160" spans="1:14" ht="39.950000000000003" customHeight="1">
      <c r="A160" s="156">
        <v>2550</v>
      </c>
      <c r="B160" s="157" t="s">
        <v>854</v>
      </c>
      <c r="C160" s="156" t="s">
        <v>769</v>
      </c>
      <c r="D160" s="156" t="s">
        <v>769</v>
      </c>
      <c r="E160" s="156" t="s">
        <v>432</v>
      </c>
      <c r="F160" s="158">
        <f t="shared" ref="F160:N160" si="47">SUM(F162)</f>
        <v>0</v>
      </c>
      <c r="G160" s="158">
        <f t="shared" si="47"/>
        <v>0</v>
      </c>
      <c r="H160" s="158">
        <f t="shared" si="47"/>
        <v>0</v>
      </c>
      <c r="I160" s="158">
        <f t="shared" si="47"/>
        <v>0</v>
      </c>
      <c r="J160" s="158">
        <f t="shared" si="47"/>
        <v>0</v>
      </c>
      <c r="K160" s="158">
        <f t="shared" si="47"/>
        <v>0</v>
      </c>
      <c r="L160" s="159">
        <f t="shared" si="47"/>
        <v>0</v>
      </c>
      <c r="M160" s="159">
        <f t="shared" si="47"/>
        <v>0</v>
      </c>
      <c r="N160" s="159">
        <f t="shared" si="47"/>
        <v>0</v>
      </c>
    </row>
    <row r="161" spans="1:14" ht="39.950000000000003" customHeight="1">
      <c r="A161" s="156"/>
      <c r="B161" s="157" t="s">
        <v>380</v>
      </c>
      <c r="C161" s="156"/>
      <c r="D161" s="156"/>
      <c r="E161" s="156"/>
      <c r="F161" s="160"/>
      <c r="G161" s="160"/>
      <c r="H161" s="160"/>
      <c r="I161" s="160"/>
      <c r="J161" s="160"/>
      <c r="K161" s="160"/>
      <c r="L161" s="156"/>
      <c r="M161" s="156"/>
      <c r="N161" s="156"/>
    </row>
    <row r="162" spans="1:14" ht="39.950000000000003" customHeight="1">
      <c r="A162" s="156">
        <v>2551</v>
      </c>
      <c r="B162" s="157" t="s">
        <v>854</v>
      </c>
      <c r="C162" s="156" t="s">
        <v>769</v>
      </c>
      <c r="D162" s="156" t="s">
        <v>769</v>
      </c>
      <c r="E162" s="156" t="s">
        <v>751</v>
      </c>
      <c r="F162" s="158">
        <f>SUM(G162,H162)</f>
        <v>0</v>
      </c>
      <c r="G162" s="158">
        <v>0</v>
      </c>
      <c r="H162" s="158">
        <v>0</v>
      </c>
      <c r="I162" s="158">
        <f>SUM(J162,K162)</f>
        <v>0</v>
      </c>
      <c r="J162" s="158">
        <v>0</v>
      </c>
      <c r="K162" s="158">
        <v>0</v>
      </c>
      <c r="L162" s="159">
        <f>SUM(M162,N162)</f>
        <v>0</v>
      </c>
      <c r="M162" s="159">
        <v>0</v>
      </c>
      <c r="N162" s="159">
        <v>0</v>
      </c>
    </row>
    <row r="163" spans="1:14" ht="39.950000000000003" customHeight="1">
      <c r="A163" s="156">
        <v>2560</v>
      </c>
      <c r="B163" s="157" t="s">
        <v>855</v>
      </c>
      <c r="C163" s="156" t="s">
        <v>769</v>
      </c>
      <c r="D163" s="156" t="s">
        <v>772</v>
      </c>
      <c r="E163" s="156" t="s">
        <v>432</v>
      </c>
      <c r="F163" s="158">
        <f t="shared" ref="F163:N163" si="48">SUM(F165)</f>
        <v>25639</v>
      </c>
      <c r="G163" s="158">
        <f t="shared" si="48"/>
        <v>10639</v>
      </c>
      <c r="H163" s="158">
        <f t="shared" si="48"/>
        <v>15000</v>
      </c>
      <c r="I163" s="158">
        <f t="shared" si="48"/>
        <v>22896</v>
      </c>
      <c r="J163" s="158">
        <f t="shared" si="48"/>
        <v>12896</v>
      </c>
      <c r="K163" s="158">
        <f t="shared" si="48"/>
        <v>10000</v>
      </c>
      <c r="L163" s="159">
        <f t="shared" si="48"/>
        <v>3841.6289999999999</v>
      </c>
      <c r="M163" s="159">
        <f t="shared" si="48"/>
        <v>3011.6289999999999</v>
      </c>
      <c r="N163" s="159">
        <f t="shared" si="48"/>
        <v>830</v>
      </c>
    </row>
    <row r="164" spans="1:14" ht="39.950000000000003" customHeight="1">
      <c r="A164" s="156"/>
      <c r="B164" s="157" t="s">
        <v>380</v>
      </c>
      <c r="C164" s="156"/>
      <c r="D164" s="156"/>
      <c r="E164" s="156"/>
      <c r="F164" s="160"/>
      <c r="G164" s="160"/>
      <c r="H164" s="160"/>
      <c r="I164" s="160"/>
      <c r="J164" s="160"/>
      <c r="K164" s="160"/>
      <c r="L164" s="156"/>
      <c r="M164" s="156"/>
      <c r="N164" s="156"/>
    </row>
    <row r="165" spans="1:14" ht="39.950000000000003" customHeight="1">
      <c r="A165" s="156">
        <v>2561</v>
      </c>
      <c r="B165" s="157" t="s">
        <v>855</v>
      </c>
      <c r="C165" s="156" t="s">
        <v>769</v>
      </c>
      <c r="D165" s="156" t="s">
        <v>772</v>
      </c>
      <c r="E165" s="156" t="s">
        <v>751</v>
      </c>
      <c r="F165" s="158">
        <f>SUM(G165,H165)</f>
        <v>25639</v>
      </c>
      <c r="G165" s="158">
        <v>10639</v>
      </c>
      <c r="H165" s="158">
        <v>15000</v>
      </c>
      <c r="I165" s="158">
        <f>SUM(J165,K165)</f>
        <v>22896</v>
      </c>
      <c r="J165" s="158">
        <v>12896</v>
      </c>
      <c r="K165" s="158">
        <v>10000</v>
      </c>
      <c r="L165" s="159">
        <f>SUM(M165,N165)</f>
        <v>3841.6289999999999</v>
      </c>
      <c r="M165" s="159">
        <v>3011.6289999999999</v>
      </c>
      <c r="N165" s="159">
        <v>830</v>
      </c>
    </row>
    <row r="166" spans="1:14" ht="39.950000000000003" customHeight="1">
      <c r="A166" s="156">
        <v>2600</v>
      </c>
      <c r="B166" s="157" t="s">
        <v>856</v>
      </c>
      <c r="C166" s="156" t="s">
        <v>772</v>
      </c>
      <c r="D166" s="156" t="s">
        <v>432</v>
      </c>
      <c r="E166" s="156" t="s">
        <v>432</v>
      </c>
      <c r="F166" s="158">
        <f t="shared" ref="F166:N166" si="49">SUM(F168,F171,F174,F177,F180,F183)</f>
        <v>554309.88</v>
      </c>
      <c r="G166" s="158">
        <f t="shared" si="49"/>
        <v>58604.7</v>
      </c>
      <c r="H166" s="158">
        <f t="shared" si="49"/>
        <v>495705.18</v>
      </c>
      <c r="I166" s="158">
        <f t="shared" si="49"/>
        <v>575105.88</v>
      </c>
      <c r="J166" s="158">
        <f t="shared" si="49"/>
        <v>60190.7</v>
      </c>
      <c r="K166" s="158">
        <f t="shared" si="49"/>
        <v>514915.18</v>
      </c>
      <c r="L166" s="159">
        <f t="shared" si="49"/>
        <v>96762.419599999994</v>
      </c>
      <c r="M166" s="159">
        <f t="shared" si="49"/>
        <v>29760.833599999998</v>
      </c>
      <c r="N166" s="159">
        <f t="shared" si="49"/>
        <v>67001.585999999996</v>
      </c>
    </row>
    <row r="167" spans="1:14" ht="39.950000000000003" customHeight="1">
      <c r="A167" s="156"/>
      <c r="B167" s="157" t="s">
        <v>380</v>
      </c>
      <c r="C167" s="156"/>
      <c r="D167" s="156"/>
      <c r="E167" s="156"/>
      <c r="F167" s="160"/>
      <c r="G167" s="160"/>
      <c r="H167" s="160"/>
      <c r="I167" s="160"/>
      <c r="J167" s="160"/>
      <c r="K167" s="160"/>
      <c r="L167" s="156"/>
      <c r="M167" s="156"/>
      <c r="N167" s="156"/>
    </row>
    <row r="168" spans="1:14" ht="39.950000000000003" customHeight="1">
      <c r="A168" s="156">
        <v>2610</v>
      </c>
      <c r="B168" s="157" t="s">
        <v>857</v>
      </c>
      <c r="C168" s="156" t="s">
        <v>772</v>
      </c>
      <c r="D168" s="156" t="s">
        <v>751</v>
      </c>
      <c r="E168" s="156" t="s">
        <v>432</v>
      </c>
      <c r="F168" s="158">
        <f t="shared" ref="F168:N168" si="50">SUM(F170)</f>
        <v>284548.38</v>
      </c>
      <c r="G168" s="158">
        <f t="shared" si="50"/>
        <v>32627.200000000001</v>
      </c>
      <c r="H168" s="158">
        <f t="shared" si="50"/>
        <v>251921.18</v>
      </c>
      <c r="I168" s="158">
        <f t="shared" si="50"/>
        <v>304928.38</v>
      </c>
      <c r="J168" s="158">
        <f t="shared" si="50"/>
        <v>33797.199999999997</v>
      </c>
      <c r="K168" s="158">
        <f t="shared" si="50"/>
        <v>271131.18</v>
      </c>
      <c r="L168" s="159">
        <f t="shared" si="50"/>
        <v>83272.402999999991</v>
      </c>
      <c r="M168" s="159">
        <f t="shared" si="50"/>
        <v>16270.816999999999</v>
      </c>
      <c r="N168" s="159">
        <f t="shared" si="50"/>
        <v>67001.585999999996</v>
      </c>
    </row>
    <row r="169" spans="1:14" ht="39.950000000000003" customHeight="1">
      <c r="A169" s="156"/>
      <c r="B169" s="157" t="s">
        <v>380</v>
      </c>
      <c r="C169" s="156"/>
      <c r="D169" s="156"/>
      <c r="E169" s="156"/>
      <c r="F169" s="160"/>
      <c r="G169" s="160"/>
      <c r="H169" s="160"/>
      <c r="I169" s="160"/>
      <c r="J169" s="160"/>
      <c r="K169" s="160"/>
      <c r="L169" s="156"/>
      <c r="M169" s="156"/>
      <c r="N169" s="156"/>
    </row>
    <row r="170" spans="1:14" ht="39.950000000000003" customHeight="1">
      <c r="A170" s="156">
        <v>2611</v>
      </c>
      <c r="B170" s="157" t="s">
        <v>857</v>
      </c>
      <c r="C170" s="156" t="s">
        <v>772</v>
      </c>
      <c r="D170" s="156" t="s">
        <v>751</v>
      </c>
      <c r="E170" s="156" t="s">
        <v>751</v>
      </c>
      <c r="F170" s="158">
        <f>SUM(G170,H170)</f>
        <v>284548.38</v>
      </c>
      <c r="G170" s="158">
        <v>32627.200000000001</v>
      </c>
      <c r="H170" s="158">
        <v>251921.18</v>
      </c>
      <c r="I170" s="158">
        <f>SUM(J170,K170)</f>
        <v>304928.38</v>
      </c>
      <c r="J170" s="158">
        <v>33797.199999999997</v>
      </c>
      <c r="K170" s="158">
        <v>271131.18</v>
      </c>
      <c r="L170" s="159">
        <f>SUM(M170,N170)</f>
        <v>83272.402999999991</v>
      </c>
      <c r="M170" s="159">
        <v>16270.816999999999</v>
      </c>
      <c r="N170" s="159">
        <v>67001.585999999996</v>
      </c>
    </row>
    <row r="171" spans="1:14" ht="39.950000000000003" customHeight="1">
      <c r="A171" s="156">
        <v>2620</v>
      </c>
      <c r="B171" s="157" t="s">
        <v>858</v>
      </c>
      <c r="C171" s="156" t="s">
        <v>772</v>
      </c>
      <c r="D171" s="156" t="s">
        <v>755</v>
      </c>
      <c r="E171" s="156" t="s">
        <v>432</v>
      </c>
      <c r="F171" s="158">
        <f t="shared" ref="F171:N171" si="51">SUM(F173)</f>
        <v>0</v>
      </c>
      <c r="G171" s="158">
        <f t="shared" si="51"/>
        <v>0</v>
      </c>
      <c r="H171" s="158">
        <f t="shared" si="51"/>
        <v>0</v>
      </c>
      <c r="I171" s="158">
        <f t="shared" si="51"/>
        <v>0</v>
      </c>
      <c r="J171" s="158">
        <f t="shared" si="51"/>
        <v>0</v>
      </c>
      <c r="K171" s="158">
        <f t="shared" si="51"/>
        <v>0</v>
      </c>
      <c r="L171" s="159">
        <f t="shared" si="51"/>
        <v>0</v>
      </c>
      <c r="M171" s="159">
        <f t="shared" si="51"/>
        <v>0</v>
      </c>
      <c r="N171" s="159">
        <f t="shared" si="51"/>
        <v>0</v>
      </c>
    </row>
    <row r="172" spans="1:14" ht="39.950000000000003" customHeight="1">
      <c r="A172" s="156"/>
      <c r="B172" s="157" t="s">
        <v>380</v>
      </c>
      <c r="C172" s="156"/>
      <c r="D172" s="156"/>
      <c r="E172" s="156"/>
      <c r="F172" s="160"/>
      <c r="G172" s="160"/>
      <c r="H172" s="160"/>
      <c r="I172" s="160"/>
      <c r="J172" s="160"/>
      <c r="K172" s="160"/>
      <c r="L172" s="156"/>
      <c r="M172" s="156"/>
      <c r="N172" s="156"/>
    </row>
    <row r="173" spans="1:14" ht="39.950000000000003" customHeight="1">
      <c r="A173" s="156">
        <v>2621</v>
      </c>
      <c r="B173" s="157" t="s">
        <v>858</v>
      </c>
      <c r="C173" s="156" t="s">
        <v>772</v>
      </c>
      <c r="D173" s="156" t="s">
        <v>755</v>
      </c>
      <c r="E173" s="156" t="s">
        <v>751</v>
      </c>
      <c r="F173" s="158">
        <f>SUM(G173,H173)</f>
        <v>0</v>
      </c>
      <c r="G173" s="158">
        <v>0</v>
      </c>
      <c r="H173" s="158">
        <v>0</v>
      </c>
      <c r="I173" s="158">
        <f>SUM(J173,K173)</f>
        <v>0</v>
      </c>
      <c r="J173" s="158">
        <v>0</v>
      </c>
      <c r="K173" s="158">
        <v>0</v>
      </c>
      <c r="L173" s="159">
        <f>SUM(M173,N173)</f>
        <v>0</v>
      </c>
      <c r="M173" s="159">
        <v>0</v>
      </c>
      <c r="N173" s="159">
        <v>0</v>
      </c>
    </row>
    <row r="174" spans="1:14" ht="39.950000000000003" customHeight="1">
      <c r="A174" s="156">
        <v>2630</v>
      </c>
      <c r="B174" s="157" t="s">
        <v>859</v>
      </c>
      <c r="C174" s="156" t="s">
        <v>772</v>
      </c>
      <c r="D174" s="156" t="s">
        <v>757</v>
      </c>
      <c r="E174" s="156" t="s">
        <v>432</v>
      </c>
      <c r="F174" s="158">
        <f t="shared" ref="F174:N174" si="52">SUM(F176)</f>
        <v>244684</v>
      </c>
      <c r="G174" s="158">
        <f t="shared" si="52"/>
        <v>900</v>
      </c>
      <c r="H174" s="158">
        <f t="shared" si="52"/>
        <v>243784</v>
      </c>
      <c r="I174" s="158">
        <f t="shared" si="52"/>
        <v>244684</v>
      </c>
      <c r="J174" s="158">
        <f t="shared" si="52"/>
        <v>900</v>
      </c>
      <c r="K174" s="158">
        <f t="shared" si="52"/>
        <v>243784</v>
      </c>
      <c r="L174" s="159">
        <f t="shared" si="52"/>
        <v>0</v>
      </c>
      <c r="M174" s="159">
        <f t="shared" si="52"/>
        <v>0</v>
      </c>
      <c r="N174" s="159">
        <f t="shared" si="52"/>
        <v>0</v>
      </c>
    </row>
    <row r="175" spans="1:14" ht="39.950000000000003" customHeight="1">
      <c r="A175" s="156"/>
      <c r="B175" s="157" t="s">
        <v>380</v>
      </c>
      <c r="C175" s="156"/>
      <c r="D175" s="156"/>
      <c r="E175" s="156"/>
      <c r="F175" s="160"/>
      <c r="G175" s="160"/>
      <c r="H175" s="160"/>
      <c r="I175" s="160"/>
      <c r="J175" s="160"/>
      <c r="K175" s="160"/>
      <c r="L175" s="156"/>
      <c r="M175" s="156"/>
      <c r="N175" s="156"/>
    </row>
    <row r="176" spans="1:14" ht="39.950000000000003" customHeight="1">
      <c r="A176" s="156">
        <v>2631</v>
      </c>
      <c r="B176" s="157" t="s">
        <v>859</v>
      </c>
      <c r="C176" s="156" t="s">
        <v>772</v>
      </c>
      <c r="D176" s="156" t="s">
        <v>757</v>
      </c>
      <c r="E176" s="156" t="s">
        <v>751</v>
      </c>
      <c r="F176" s="158">
        <f>SUM(G176,H176)</f>
        <v>244684</v>
      </c>
      <c r="G176" s="158">
        <v>900</v>
      </c>
      <c r="H176" s="158">
        <v>243784</v>
      </c>
      <c r="I176" s="158">
        <f>SUM(J176,K176)</f>
        <v>244684</v>
      </c>
      <c r="J176" s="158">
        <v>900</v>
      </c>
      <c r="K176" s="158">
        <v>243784</v>
      </c>
      <c r="L176" s="159">
        <f>SUM(M176,N176)</f>
        <v>0</v>
      </c>
      <c r="M176" s="159">
        <v>0</v>
      </c>
      <c r="N176" s="159">
        <v>0</v>
      </c>
    </row>
    <row r="177" spans="1:14" ht="39.950000000000003" customHeight="1">
      <c r="A177" s="156">
        <v>2640</v>
      </c>
      <c r="B177" s="157" t="s">
        <v>860</v>
      </c>
      <c r="C177" s="156" t="s">
        <v>772</v>
      </c>
      <c r="D177" s="156" t="s">
        <v>766</v>
      </c>
      <c r="E177" s="156" t="s">
        <v>432</v>
      </c>
      <c r="F177" s="158">
        <f t="shared" ref="F177:N177" si="53">SUM(F179)</f>
        <v>25077.5</v>
      </c>
      <c r="G177" s="158">
        <f t="shared" si="53"/>
        <v>25077.5</v>
      </c>
      <c r="H177" s="158">
        <f t="shared" si="53"/>
        <v>0</v>
      </c>
      <c r="I177" s="158">
        <f t="shared" si="53"/>
        <v>25493.5</v>
      </c>
      <c r="J177" s="158">
        <f t="shared" si="53"/>
        <v>25493.5</v>
      </c>
      <c r="K177" s="158">
        <f t="shared" si="53"/>
        <v>0</v>
      </c>
      <c r="L177" s="159">
        <f t="shared" si="53"/>
        <v>13490.016600000001</v>
      </c>
      <c r="M177" s="159">
        <f t="shared" si="53"/>
        <v>13490.016600000001</v>
      </c>
      <c r="N177" s="159">
        <f t="shared" si="53"/>
        <v>0</v>
      </c>
    </row>
    <row r="178" spans="1:14" ht="39.950000000000003" customHeight="1">
      <c r="A178" s="156"/>
      <c r="B178" s="157" t="s">
        <v>380</v>
      </c>
      <c r="C178" s="156"/>
      <c r="D178" s="156"/>
      <c r="E178" s="156"/>
      <c r="F178" s="160"/>
      <c r="G178" s="160"/>
      <c r="H178" s="160"/>
      <c r="I178" s="160"/>
      <c r="J178" s="160"/>
      <c r="K178" s="160"/>
      <c r="L178" s="156"/>
      <c r="M178" s="156"/>
      <c r="N178" s="156"/>
    </row>
    <row r="179" spans="1:14" ht="39.950000000000003" customHeight="1">
      <c r="A179" s="156">
        <v>2641</v>
      </c>
      <c r="B179" s="157" t="s">
        <v>860</v>
      </c>
      <c r="C179" s="156" t="s">
        <v>772</v>
      </c>
      <c r="D179" s="156" t="s">
        <v>766</v>
      </c>
      <c r="E179" s="156" t="s">
        <v>751</v>
      </c>
      <c r="F179" s="158">
        <f>SUM(G179,H179)</f>
        <v>25077.5</v>
      </c>
      <c r="G179" s="158">
        <v>25077.5</v>
      </c>
      <c r="H179" s="158">
        <v>0</v>
      </c>
      <c r="I179" s="158">
        <f>SUM(J179,K179)</f>
        <v>25493.5</v>
      </c>
      <c r="J179" s="158">
        <v>25493.5</v>
      </c>
      <c r="K179" s="158">
        <v>0</v>
      </c>
      <c r="L179" s="159">
        <f>SUM(M179,N179)</f>
        <v>13490.016600000001</v>
      </c>
      <c r="M179" s="159">
        <v>13490.016600000001</v>
      </c>
      <c r="N179" s="159">
        <v>0</v>
      </c>
    </row>
    <row r="180" spans="1:14" ht="39.950000000000003" customHeight="1">
      <c r="A180" s="156">
        <v>2650</v>
      </c>
      <c r="B180" s="157" t="s">
        <v>861</v>
      </c>
      <c r="C180" s="156" t="s">
        <v>772</v>
      </c>
      <c r="D180" s="156" t="s">
        <v>769</v>
      </c>
      <c r="E180" s="156" t="s">
        <v>432</v>
      </c>
      <c r="F180" s="158">
        <f t="shared" ref="F180:N180" si="54">SUM(F182)</f>
        <v>0</v>
      </c>
      <c r="G180" s="158">
        <f t="shared" si="54"/>
        <v>0</v>
      </c>
      <c r="H180" s="158">
        <f t="shared" si="54"/>
        <v>0</v>
      </c>
      <c r="I180" s="158">
        <f t="shared" si="54"/>
        <v>0</v>
      </c>
      <c r="J180" s="158">
        <f t="shared" si="54"/>
        <v>0</v>
      </c>
      <c r="K180" s="158">
        <f t="shared" si="54"/>
        <v>0</v>
      </c>
      <c r="L180" s="159">
        <f t="shared" si="54"/>
        <v>0</v>
      </c>
      <c r="M180" s="159">
        <f t="shared" si="54"/>
        <v>0</v>
      </c>
      <c r="N180" s="159">
        <f t="shared" si="54"/>
        <v>0</v>
      </c>
    </row>
    <row r="181" spans="1:14" ht="39.950000000000003" customHeight="1">
      <c r="A181" s="156"/>
      <c r="B181" s="157" t="s">
        <v>380</v>
      </c>
      <c r="C181" s="156"/>
      <c r="D181" s="156"/>
      <c r="E181" s="156"/>
      <c r="F181" s="160"/>
      <c r="G181" s="160"/>
      <c r="H181" s="160"/>
      <c r="I181" s="160"/>
      <c r="J181" s="160"/>
      <c r="K181" s="160"/>
      <c r="L181" s="156"/>
      <c r="M181" s="156"/>
      <c r="N181" s="156"/>
    </row>
    <row r="182" spans="1:14" ht="39.950000000000003" customHeight="1">
      <c r="A182" s="156">
        <v>2651</v>
      </c>
      <c r="B182" s="157" t="s">
        <v>861</v>
      </c>
      <c r="C182" s="156" t="s">
        <v>772</v>
      </c>
      <c r="D182" s="156" t="s">
        <v>769</v>
      </c>
      <c r="E182" s="156" t="s">
        <v>751</v>
      </c>
      <c r="F182" s="158">
        <f>SUM(G182,H182)</f>
        <v>0</v>
      </c>
      <c r="G182" s="158">
        <v>0</v>
      </c>
      <c r="H182" s="158">
        <v>0</v>
      </c>
      <c r="I182" s="158">
        <f>SUM(J182,K182)</f>
        <v>0</v>
      </c>
      <c r="J182" s="158">
        <v>0</v>
      </c>
      <c r="K182" s="158">
        <v>0</v>
      </c>
      <c r="L182" s="159">
        <f>SUM(M182,N182)</f>
        <v>0</v>
      </c>
      <c r="M182" s="159">
        <v>0</v>
      </c>
      <c r="N182" s="159">
        <v>0</v>
      </c>
    </row>
    <row r="183" spans="1:14" ht="39.950000000000003" customHeight="1">
      <c r="A183" s="156">
        <v>2660</v>
      </c>
      <c r="B183" s="157" t="s">
        <v>862</v>
      </c>
      <c r="C183" s="156" t="s">
        <v>772</v>
      </c>
      <c r="D183" s="156" t="s">
        <v>772</v>
      </c>
      <c r="E183" s="156" t="s">
        <v>432</v>
      </c>
      <c r="F183" s="158">
        <f t="shared" ref="F183:N183" si="55">SUM(F185)</f>
        <v>0</v>
      </c>
      <c r="G183" s="158">
        <f t="shared" si="55"/>
        <v>0</v>
      </c>
      <c r="H183" s="158">
        <f t="shared" si="55"/>
        <v>0</v>
      </c>
      <c r="I183" s="158">
        <f t="shared" si="55"/>
        <v>0</v>
      </c>
      <c r="J183" s="158">
        <f t="shared" si="55"/>
        <v>0</v>
      </c>
      <c r="K183" s="158">
        <f t="shared" si="55"/>
        <v>0</v>
      </c>
      <c r="L183" s="159">
        <f t="shared" si="55"/>
        <v>0</v>
      </c>
      <c r="M183" s="159">
        <f t="shared" si="55"/>
        <v>0</v>
      </c>
      <c r="N183" s="159">
        <f t="shared" si="55"/>
        <v>0</v>
      </c>
    </row>
    <row r="184" spans="1:14" ht="39.950000000000003" customHeight="1">
      <c r="A184" s="156"/>
      <c r="B184" s="157" t="s">
        <v>380</v>
      </c>
      <c r="C184" s="156"/>
      <c r="D184" s="156"/>
      <c r="E184" s="156"/>
      <c r="F184" s="160"/>
      <c r="G184" s="160"/>
      <c r="H184" s="160"/>
      <c r="I184" s="160"/>
      <c r="J184" s="160"/>
      <c r="K184" s="160"/>
      <c r="L184" s="156"/>
      <c r="M184" s="156"/>
      <c r="N184" s="156"/>
    </row>
    <row r="185" spans="1:14" ht="39.950000000000003" customHeight="1">
      <c r="A185" s="156">
        <v>2661</v>
      </c>
      <c r="B185" s="157" t="s">
        <v>862</v>
      </c>
      <c r="C185" s="156" t="s">
        <v>772</v>
      </c>
      <c r="D185" s="156" t="s">
        <v>772</v>
      </c>
      <c r="E185" s="156" t="s">
        <v>751</v>
      </c>
      <c r="F185" s="158">
        <f>SUM(G185,H185)</f>
        <v>0</v>
      </c>
      <c r="G185" s="158">
        <v>0</v>
      </c>
      <c r="H185" s="158">
        <v>0</v>
      </c>
      <c r="I185" s="158">
        <f>SUM(J185,K185)</f>
        <v>0</v>
      </c>
      <c r="J185" s="158">
        <v>0</v>
      </c>
      <c r="K185" s="158">
        <v>0</v>
      </c>
      <c r="L185" s="159">
        <f>SUM(M185,N185)</f>
        <v>0</v>
      </c>
      <c r="M185" s="159">
        <v>0</v>
      </c>
      <c r="N185" s="159">
        <v>0</v>
      </c>
    </row>
    <row r="186" spans="1:14" ht="39.950000000000003" customHeight="1">
      <c r="A186" s="156">
        <v>2700</v>
      </c>
      <c r="B186" s="157" t="s">
        <v>863</v>
      </c>
      <c r="C186" s="156" t="s">
        <v>775</v>
      </c>
      <c r="D186" s="156" t="s">
        <v>432</v>
      </c>
      <c r="E186" s="156" t="s">
        <v>432</v>
      </c>
      <c r="F186" s="158">
        <f t="shared" ref="F186:N186" si="56">SUM(F188,F193,F199,F205,F208,F211)</f>
        <v>0</v>
      </c>
      <c r="G186" s="158">
        <f t="shared" si="56"/>
        <v>0</v>
      </c>
      <c r="H186" s="158">
        <f t="shared" si="56"/>
        <v>0</v>
      </c>
      <c r="I186" s="158">
        <f t="shared" si="56"/>
        <v>0</v>
      </c>
      <c r="J186" s="158">
        <f t="shared" si="56"/>
        <v>0</v>
      </c>
      <c r="K186" s="158">
        <f t="shared" si="56"/>
        <v>0</v>
      </c>
      <c r="L186" s="159">
        <f t="shared" si="56"/>
        <v>0</v>
      </c>
      <c r="M186" s="159">
        <f t="shared" si="56"/>
        <v>0</v>
      </c>
      <c r="N186" s="159">
        <f t="shared" si="56"/>
        <v>0</v>
      </c>
    </row>
    <row r="187" spans="1:14" ht="39.950000000000003" customHeight="1">
      <c r="A187" s="156"/>
      <c r="B187" s="157" t="s">
        <v>380</v>
      </c>
      <c r="C187" s="156"/>
      <c r="D187" s="156"/>
      <c r="E187" s="156"/>
      <c r="F187" s="160"/>
      <c r="G187" s="160"/>
      <c r="H187" s="160"/>
      <c r="I187" s="160"/>
      <c r="J187" s="160"/>
      <c r="K187" s="160"/>
      <c r="L187" s="156"/>
      <c r="M187" s="156"/>
      <c r="N187" s="156"/>
    </row>
    <row r="188" spans="1:14" ht="39.950000000000003" customHeight="1">
      <c r="A188" s="156">
        <v>2710</v>
      </c>
      <c r="B188" s="157" t="s">
        <v>864</v>
      </c>
      <c r="C188" s="156" t="s">
        <v>775</v>
      </c>
      <c r="D188" s="156" t="s">
        <v>751</v>
      </c>
      <c r="E188" s="156" t="s">
        <v>432</v>
      </c>
      <c r="F188" s="158">
        <f t="shared" ref="F188:N188" si="57">SUM(F190:F192)</f>
        <v>0</v>
      </c>
      <c r="G188" s="158">
        <f t="shared" si="57"/>
        <v>0</v>
      </c>
      <c r="H188" s="158">
        <f t="shared" si="57"/>
        <v>0</v>
      </c>
      <c r="I188" s="158">
        <f t="shared" si="57"/>
        <v>0</v>
      </c>
      <c r="J188" s="158">
        <f t="shared" si="57"/>
        <v>0</v>
      </c>
      <c r="K188" s="158">
        <f t="shared" si="57"/>
        <v>0</v>
      </c>
      <c r="L188" s="159">
        <f t="shared" si="57"/>
        <v>0</v>
      </c>
      <c r="M188" s="159">
        <f t="shared" si="57"/>
        <v>0</v>
      </c>
      <c r="N188" s="159">
        <f t="shared" si="57"/>
        <v>0</v>
      </c>
    </row>
    <row r="189" spans="1:14" ht="39.950000000000003" customHeight="1">
      <c r="A189" s="156"/>
      <c r="B189" s="157" t="s">
        <v>380</v>
      </c>
      <c r="C189" s="156"/>
      <c r="D189" s="156"/>
      <c r="E189" s="156"/>
      <c r="F189" s="160"/>
      <c r="G189" s="160"/>
      <c r="H189" s="160"/>
      <c r="I189" s="160"/>
      <c r="J189" s="160"/>
      <c r="K189" s="160"/>
      <c r="L189" s="156"/>
      <c r="M189" s="156"/>
      <c r="N189" s="156"/>
    </row>
    <row r="190" spans="1:14" ht="39.950000000000003" customHeight="1">
      <c r="A190" s="156">
        <v>2711</v>
      </c>
      <c r="B190" s="157" t="s">
        <v>865</v>
      </c>
      <c r="C190" s="156" t="s">
        <v>775</v>
      </c>
      <c r="D190" s="156" t="s">
        <v>751</v>
      </c>
      <c r="E190" s="156" t="s">
        <v>751</v>
      </c>
      <c r="F190" s="158">
        <f>SUM(G190,H190)</f>
        <v>0</v>
      </c>
      <c r="G190" s="158">
        <v>0</v>
      </c>
      <c r="H190" s="158">
        <v>0</v>
      </c>
      <c r="I190" s="158">
        <f>SUM(J190,K190)</f>
        <v>0</v>
      </c>
      <c r="J190" s="158">
        <v>0</v>
      </c>
      <c r="K190" s="158">
        <v>0</v>
      </c>
      <c r="L190" s="159">
        <f>SUM(M190,N190)</f>
        <v>0</v>
      </c>
      <c r="M190" s="159">
        <v>0</v>
      </c>
      <c r="N190" s="159">
        <v>0</v>
      </c>
    </row>
    <row r="191" spans="1:14" ht="39.950000000000003" customHeight="1">
      <c r="A191" s="156">
        <v>2712</v>
      </c>
      <c r="B191" s="157" t="s">
        <v>866</v>
      </c>
      <c r="C191" s="156" t="s">
        <v>775</v>
      </c>
      <c r="D191" s="156" t="s">
        <v>751</v>
      </c>
      <c r="E191" s="156" t="s">
        <v>755</v>
      </c>
      <c r="F191" s="158">
        <f>SUM(G191,H191)</f>
        <v>0</v>
      </c>
      <c r="G191" s="158">
        <v>0</v>
      </c>
      <c r="H191" s="158">
        <v>0</v>
      </c>
      <c r="I191" s="158">
        <f>SUM(J191,K191)</f>
        <v>0</v>
      </c>
      <c r="J191" s="158">
        <v>0</v>
      </c>
      <c r="K191" s="158">
        <v>0</v>
      </c>
      <c r="L191" s="159">
        <f>SUM(M191,N191)</f>
        <v>0</v>
      </c>
      <c r="M191" s="159">
        <v>0</v>
      </c>
      <c r="N191" s="159">
        <v>0</v>
      </c>
    </row>
    <row r="192" spans="1:14" ht="39.950000000000003" customHeight="1">
      <c r="A192" s="156">
        <v>2713</v>
      </c>
      <c r="B192" s="157" t="s">
        <v>867</v>
      </c>
      <c r="C192" s="156" t="s">
        <v>775</v>
      </c>
      <c r="D192" s="156" t="s">
        <v>751</v>
      </c>
      <c r="E192" s="156" t="s">
        <v>757</v>
      </c>
      <c r="F192" s="158">
        <f>SUM(G192,H192)</f>
        <v>0</v>
      </c>
      <c r="G192" s="158">
        <v>0</v>
      </c>
      <c r="H192" s="158">
        <v>0</v>
      </c>
      <c r="I192" s="158">
        <f>SUM(J192,K192)</f>
        <v>0</v>
      </c>
      <c r="J192" s="158">
        <v>0</v>
      </c>
      <c r="K192" s="158">
        <v>0</v>
      </c>
      <c r="L192" s="159">
        <f>SUM(M192,N192)</f>
        <v>0</v>
      </c>
      <c r="M192" s="159">
        <v>0</v>
      </c>
      <c r="N192" s="159">
        <v>0</v>
      </c>
    </row>
    <row r="193" spans="1:14" ht="39.950000000000003" customHeight="1">
      <c r="A193" s="156">
        <v>2720</v>
      </c>
      <c r="B193" s="157" t="s">
        <v>868</v>
      </c>
      <c r="C193" s="156" t="s">
        <v>775</v>
      </c>
      <c r="D193" s="156" t="s">
        <v>755</v>
      </c>
      <c r="E193" s="156" t="s">
        <v>432</v>
      </c>
      <c r="F193" s="158">
        <f t="shared" ref="F193:N193" si="58">SUM(F195:F198)</f>
        <v>0</v>
      </c>
      <c r="G193" s="158">
        <f t="shared" si="58"/>
        <v>0</v>
      </c>
      <c r="H193" s="158">
        <f t="shared" si="58"/>
        <v>0</v>
      </c>
      <c r="I193" s="158">
        <f t="shared" si="58"/>
        <v>0</v>
      </c>
      <c r="J193" s="158">
        <f t="shared" si="58"/>
        <v>0</v>
      </c>
      <c r="K193" s="158">
        <f t="shared" si="58"/>
        <v>0</v>
      </c>
      <c r="L193" s="159">
        <f t="shared" si="58"/>
        <v>0</v>
      </c>
      <c r="M193" s="159">
        <f t="shared" si="58"/>
        <v>0</v>
      </c>
      <c r="N193" s="159">
        <f t="shared" si="58"/>
        <v>0</v>
      </c>
    </row>
    <row r="194" spans="1:14" ht="39.950000000000003" customHeight="1">
      <c r="A194" s="156"/>
      <c r="B194" s="157" t="s">
        <v>380</v>
      </c>
      <c r="C194" s="156"/>
      <c r="D194" s="156"/>
      <c r="E194" s="156"/>
      <c r="F194" s="160"/>
      <c r="G194" s="160"/>
      <c r="H194" s="160"/>
      <c r="I194" s="160"/>
      <c r="J194" s="160"/>
      <c r="K194" s="160"/>
      <c r="L194" s="156"/>
      <c r="M194" s="156"/>
      <c r="N194" s="156"/>
    </row>
    <row r="195" spans="1:14" ht="39.950000000000003" customHeight="1">
      <c r="A195" s="156">
        <v>2721</v>
      </c>
      <c r="B195" s="157" t="s">
        <v>869</v>
      </c>
      <c r="C195" s="156" t="s">
        <v>775</v>
      </c>
      <c r="D195" s="156" t="s">
        <v>755</v>
      </c>
      <c r="E195" s="156" t="s">
        <v>751</v>
      </c>
      <c r="F195" s="158">
        <f>SUM(G195,H195)</f>
        <v>0</v>
      </c>
      <c r="G195" s="158">
        <v>0</v>
      </c>
      <c r="H195" s="158">
        <v>0</v>
      </c>
      <c r="I195" s="158">
        <f>SUM(J195,K195)</f>
        <v>0</v>
      </c>
      <c r="J195" s="158">
        <v>0</v>
      </c>
      <c r="K195" s="158">
        <v>0</v>
      </c>
      <c r="L195" s="159">
        <f>SUM(M195,N195)</f>
        <v>0</v>
      </c>
      <c r="M195" s="159">
        <v>0</v>
      </c>
      <c r="N195" s="159">
        <v>0</v>
      </c>
    </row>
    <row r="196" spans="1:14" ht="39.950000000000003" customHeight="1">
      <c r="A196" s="156">
        <v>2722</v>
      </c>
      <c r="B196" s="157" t="s">
        <v>870</v>
      </c>
      <c r="C196" s="156" t="s">
        <v>775</v>
      </c>
      <c r="D196" s="156" t="s">
        <v>755</v>
      </c>
      <c r="E196" s="156" t="s">
        <v>755</v>
      </c>
      <c r="F196" s="158">
        <f>SUM(G196,H196)</f>
        <v>0</v>
      </c>
      <c r="G196" s="158">
        <v>0</v>
      </c>
      <c r="H196" s="158">
        <v>0</v>
      </c>
      <c r="I196" s="158">
        <f>SUM(J196,K196)</f>
        <v>0</v>
      </c>
      <c r="J196" s="158">
        <v>0</v>
      </c>
      <c r="K196" s="158">
        <v>0</v>
      </c>
      <c r="L196" s="159">
        <f>SUM(M196,N196)</f>
        <v>0</v>
      </c>
      <c r="M196" s="159">
        <v>0</v>
      </c>
      <c r="N196" s="159">
        <v>0</v>
      </c>
    </row>
    <row r="197" spans="1:14" ht="39.950000000000003" customHeight="1">
      <c r="A197" s="156">
        <v>2723</v>
      </c>
      <c r="B197" s="157" t="s">
        <v>871</v>
      </c>
      <c r="C197" s="156" t="s">
        <v>775</v>
      </c>
      <c r="D197" s="156" t="s">
        <v>755</v>
      </c>
      <c r="E197" s="156" t="s">
        <v>757</v>
      </c>
      <c r="F197" s="158">
        <f>SUM(G197,H197)</f>
        <v>0</v>
      </c>
      <c r="G197" s="158">
        <v>0</v>
      </c>
      <c r="H197" s="158">
        <v>0</v>
      </c>
      <c r="I197" s="158">
        <f>SUM(J197,K197)</f>
        <v>0</v>
      </c>
      <c r="J197" s="158">
        <v>0</v>
      </c>
      <c r="K197" s="158">
        <v>0</v>
      </c>
      <c r="L197" s="159">
        <f>SUM(M197,N197)</f>
        <v>0</v>
      </c>
      <c r="M197" s="159">
        <v>0</v>
      </c>
      <c r="N197" s="159">
        <v>0</v>
      </c>
    </row>
    <row r="198" spans="1:14" ht="39.950000000000003" customHeight="1">
      <c r="A198" s="156">
        <v>2724</v>
      </c>
      <c r="B198" s="157" t="s">
        <v>872</v>
      </c>
      <c r="C198" s="156" t="s">
        <v>775</v>
      </c>
      <c r="D198" s="156" t="s">
        <v>755</v>
      </c>
      <c r="E198" s="156" t="s">
        <v>766</v>
      </c>
      <c r="F198" s="158">
        <f>SUM(G198,H198)</f>
        <v>0</v>
      </c>
      <c r="G198" s="158">
        <v>0</v>
      </c>
      <c r="H198" s="158">
        <v>0</v>
      </c>
      <c r="I198" s="158">
        <f>SUM(J198,K198)</f>
        <v>0</v>
      </c>
      <c r="J198" s="158">
        <v>0</v>
      </c>
      <c r="K198" s="158">
        <v>0</v>
      </c>
      <c r="L198" s="159">
        <f>SUM(M198,N198)</f>
        <v>0</v>
      </c>
      <c r="M198" s="159">
        <v>0</v>
      </c>
      <c r="N198" s="159">
        <v>0</v>
      </c>
    </row>
    <row r="199" spans="1:14" ht="39.950000000000003" customHeight="1">
      <c r="A199" s="156">
        <v>2730</v>
      </c>
      <c r="B199" s="157" t="s">
        <v>873</v>
      </c>
      <c r="C199" s="156" t="s">
        <v>775</v>
      </c>
      <c r="D199" s="156" t="s">
        <v>757</v>
      </c>
      <c r="E199" s="156" t="s">
        <v>432</v>
      </c>
      <c r="F199" s="158">
        <f t="shared" ref="F199:N199" si="59">SUM(F201:F204)</f>
        <v>0</v>
      </c>
      <c r="G199" s="158">
        <f t="shared" si="59"/>
        <v>0</v>
      </c>
      <c r="H199" s="158">
        <f t="shared" si="59"/>
        <v>0</v>
      </c>
      <c r="I199" s="158">
        <f t="shared" si="59"/>
        <v>0</v>
      </c>
      <c r="J199" s="158">
        <f t="shared" si="59"/>
        <v>0</v>
      </c>
      <c r="K199" s="158">
        <f t="shared" si="59"/>
        <v>0</v>
      </c>
      <c r="L199" s="159">
        <f t="shared" si="59"/>
        <v>0</v>
      </c>
      <c r="M199" s="159">
        <f t="shared" si="59"/>
        <v>0</v>
      </c>
      <c r="N199" s="159">
        <f t="shared" si="59"/>
        <v>0</v>
      </c>
    </row>
    <row r="200" spans="1:14" ht="39.950000000000003" customHeight="1">
      <c r="A200" s="156"/>
      <c r="B200" s="157" t="s">
        <v>380</v>
      </c>
      <c r="C200" s="156"/>
      <c r="D200" s="156"/>
      <c r="E200" s="156"/>
      <c r="F200" s="160"/>
      <c r="G200" s="160"/>
      <c r="H200" s="160"/>
      <c r="I200" s="160"/>
      <c r="J200" s="160"/>
      <c r="K200" s="160"/>
      <c r="L200" s="156"/>
      <c r="M200" s="156"/>
      <c r="N200" s="156"/>
    </row>
    <row r="201" spans="1:14" ht="39.950000000000003" customHeight="1">
      <c r="A201" s="156">
        <v>2731</v>
      </c>
      <c r="B201" s="157" t="s">
        <v>874</v>
      </c>
      <c r="C201" s="156" t="s">
        <v>775</v>
      </c>
      <c r="D201" s="156" t="s">
        <v>757</v>
      </c>
      <c r="E201" s="156" t="s">
        <v>751</v>
      </c>
      <c r="F201" s="158">
        <f>SUM(G201,H201)</f>
        <v>0</v>
      </c>
      <c r="G201" s="158">
        <v>0</v>
      </c>
      <c r="H201" s="158">
        <v>0</v>
      </c>
      <c r="I201" s="158">
        <f>SUM(J201,K201)</f>
        <v>0</v>
      </c>
      <c r="J201" s="158">
        <v>0</v>
      </c>
      <c r="K201" s="158">
        <v>0</v>
      </c>
      <c r="L201" s="159">
        <f>SUM(M201,N201)</f>
        <v>0</v>
      </c>
      <c r="M201" s="159">
        <v>0</v>
      </c>
      <c r="N201" s="159">
        <v>0</v>
      </c>
    </row>
    <row r="202" spans="1:14" ht="39.950000000000003" customHeight="1">
      <c r="A202" s="156">
        <v>2732</v>
      </c>
      <c r="B202" s="157" t="s">
        <v>875</v>
      </c>
      <c r="C202" s="156" t="s">
        <v>775</v>
      </c>
      <c r="D202" s="156" t="s">
        <v>757</v>
      </c>
      <c r="E202" s="156" t="s">
        <v>755</v>
      </c>
      <c r="F202" s="158">
        <f>SUM(G202,H202)</f>
        <v>0</v>
      </c>
      <c r="G202" s="158">
        <v>0</v>
      </c>
      <c r="H202" s="158">
        <v>0</v>
      </c>
      <c r="I202" s="158">
        <f>SUM(J202,K202)</f>
        <v>0</v>
      </c>
      <c r="J202" s="158">
        <v>0</v>
      </c>
      <c r="K202" s="158">
        <v>0</v>
      </c>
      <c r="L202" s="159">
        <f>SUM(M202,N202)</f>
        <v>0</v>
      </c>
      <c r="M202" s="159">
        <v>0</v>
      </c>
      <c r="N202" s="159">
        <v>0</v>
      </c>
    </row>
    <row r="203" spans="1:14" ht="39.950000000000003" customHeight="1">
      <c r="A203" s="156">
        <v>2733</v>
      </c>
      <c r="B203" s="157" t="s">
        <v>876</v>
      </c>
      <c r="C203" s="156" t="s">
        <v>775</v>
      </c>
      <c r="D203" s="156" t="s">
        <v>757</v>
      </c>
      <c r="E203" s="156" t="s">
        <v>757</v>
      </c>
      <c r="F203" s="158">
        <f>SUM(G203,H203)</f>
        <v>0</v>
      </c>
      <c r="G203" s="158">
        <v>0</v>
      </c>
      <c r="H203" s="158">
        <v>0</v>
      </c>
      <c r="I203" s="158">
        <f>SUM(J203,K203)</f>
        <v>0</v>
      </c>
      <c r="J203" s="158">
        <v>0</v>
      </c>
      <c r="K203" s="158">
        <v>0</v>
      </c>
      <c r="L203" s="159">
        <f>SUM(M203,N203)</f>
        <v>0</v>
      </c>
      <c r="M203" s="159">
        <v>0</v>
      </c>
      <c r="N203" s="159">
        <v>0</v>
      </c>
    </row>
    <row r="204" spans="1:14" ht="39.950000000000003" customHeight="1">
      <c r="A204" s="156">
        <v>2734</v>
      </c>
      <c r="B204" s="157" t="s">
        <v>877</v>
      </c>
      <c r="C204" s="156" t="s">
        <v>775</v>
      </c>
      <c r="D204" s="156" t="s">
        <v>757</v>
      </c>
      <c r="E204" s="156" t="s">
        <v>766</v>
      </c>
      <c r="F204" s="158">
        <f>SUM(G204,H204)</f>
        <v>0</v>
      </c>
      <c r="G204" s="158">
        <v>0</v>
      </c>
      <c r="H204" s="158">
        <v>0</v>
      </c>
      <c r="I204" s="158">
        <f>SUM(J204,K204)</f>
        <v>0</v>
      </c>
      <c r="J204" s="158">
        <v>0</v>
      </c>
      <c r="K204" s="158">
        <v>0</v>
      </c>
      <c r="L204" s="159">
        <f>SUM(M204,N204)</f>
        <v>0</v>
      </c>
      <c r="M204" s="159">
        <v>0</v>
      </c>
      <c r="N204" s="159">
        <v>0</v>
      </c>
    </row>
    <row r="205" spans="1:14" ht="39.950000000000003" customHeight="1">
      <c r="A205" s="156">
        <v>2740</v>
      </c>
      <c r="B205" s="157" t="s">
        <v>878</v>
      </c>
      <c r="C205" s="156" t="s">
        <v>775</v>
      </c>
      <c r="D205" s="156" t="s">
        <v>766</v>
      </c>
      <c r="E205" s="156" t="s">
        <v>432</v>
      </c>
      <c r="F205" s="158">
        <f t="shared" ref="F205:N205" si="60">SUM(F207)</f>
        <v>0</v>
      </c>
      <c r="G205" s="158">
        <f t="shared" si="60"/>
        <v>0</v>
      </c>
      <c r="H205" s="158">
        <f t="shared" si="60"/>
        <v>0</v>
      </c>
      <c r="I205" s="158">
        <f t="shared" si="60"/>
        <v>0</v>
      </c>
      <c r="J205" s="158">
        <f t="shared" si="60"/>
        <v>0</v>
      </c>
      <c r="K205" s="158">
        <f t="shared" si="60"/>
        <v>0</v>
      </c>
      <c r="L205" s="159">
        <f t="shared" si="60"/>
        <v>0</v>
      </c>
      <c r="M205" s="159">
        <f t="shared" si="60"/>
        <v>0</v>
      </c>
      <c r="N205" s="159">
        <f t="shared" si="60"/>
        <v>0</v>
      </c>
    </row>
    <row r="206" spans="1:14" ht="39.950000000000003" customHeight="1">
      <c r="A206" s="156"/>
      <c r="B206" s="157" t="s">
        <v>380</v>
      </c>
      <c r="C206" s="156"/>
      <c r="D206" s="156"/>
      <c r="E206" s="156"/>
      <c r="F206" s="160"/>
      <c r="G206" s="160"/>
      <c r="H206" s="160"/>
      <c r="I206" s="160"/>
      <c r="J206" s="160"/>
      <c r="K206" s="160"/>
      <c r="L206" s="156"/>
      <c r="M206" s="156"/>
      <c r="N206" s="156"/>
    </row>
    <row r="207" spans="1:14" ht="39.950000000000003" customHeight="1">
      <c r="A207" s="156">
        <v>2741</v>
      </c>
      <c r="B207" s="157" t="s">
        <v>878</v>
      </c>
      <c r="C207" s="156" t="s">
        <v>775</v>
      </c>
      <c r="D207" s="156" t="s">
        <v>766</v>
      </c>
      <c r="E207" s="156" t="s">
        <v>751</v>
      </c>
      <c r="F207" s="158">
        <f>SUM(G207,H207)</f>
        <v>0</v>
      </c>
      <c r="G207" s="158">
        <v>0</v>
      </c>
      <c r="H207" s="158">
        <v>0</v>
      </c>
      <c r="I207" s="158">
        <f>SUM(J207,K207)</f>
        <v>0</v>
      </c>
      <c r="J207" s="158">
        <v>0</v>
      </c>
      <c r="K207" s="158">
        <v>0</v>
      </c>
      <c r="L207" s="159">
        <f>SUM(M207,N207)</f>
        <v>0</v>
      </c>
      <c r="M207" s="159">
        <v>0</v>
      </c>
      <c r="N207" s="159">
        <v>0</v>
      </c>
    </row>
    <row r="208" spans="1:14" ht="39.950000000000003" customHeight="1">
      <c r="A208" s="156">
        <v>2750</v>
      </c>
      <c r="B208" s="157" t="s">
        <v>879</v>
      </c>
      <c r="C208" s="156" t="s">
        <v>775</v>
      </c>
      <c r="D208" s="156" t="s">
        <v>769</v>
      </c>
      <c r="E208" s="156" t="s">
        <v>432</v>
      </c>
      <c r="F208" s="158">
        <f t="shared" ref="F208:N208" si="61">SUM(F210)</f>
        <v>0</v>
      </c>
      <c r="G208" s="158">
        <f t="shared" si="61"/>
        <v>0</v>
      </c>
      <c r="H208" s="158">
        <f t="shared" si="61"/>
        <v>0</v>
      </c>
      <c r="I208" s="158">
        <f t="shared" si="61"/>
        <v>0</v>
      </c>
      <c r="J208" s="158">
        <f t="shared" si="61"/>
        <v>0</v>
      </c>
      <c r="K208" s="158">
        <f t="shared" si="61"/>
        <v>0</v>
      </c>
      <c r="L208" s="159">
        <f t="shared" si="61"/>
        <v>0</v>
      </c>
      <c r="M208" s="159">
        <f t="shared" si="61"/>
        <v>0</v>
      </c>
      <c r="N208" s="159">
        <f t="shared" si="61"/>
        <v>0</v>
      </c>
    </row>
    <row r="209" spans="1:14" ht="39.950000000000003" customHeight="1">
      <c r="A209" s="156"/>
      <c r="B209" s="157" t="s">
        <v>380</v>
      </c>
      <c r="C209" s="156"/>
      <c r="D209" s="156"/>
      <c r="E209" s="156"/>
      <c r="F209" s="160"/>
      <c r="G209" s="160"/>
      <c r="H209" s="160"/>
      <c r="I209" s="160"/>
      <c r="J209" s="160"/>
      <c r="K209" s="160"/>
      <c r="L209" s="156"/>
      <c r="M209" s="156"/>
      <c r="N209" s="156"/>
    </row>
    <row r="210" spans="1:14" ht="39.950000000000003" customHeight="1">
      <c r="A210" s="156">
        <v>2751</v>
      </c>
      <c r="B210" s="157" t="s">
        <v>879</v>
      </c>
      <c r="C210" s="156" t="s">
        <v>775</v>
      </c>
      <c r="D210" s="156" t="s">
        <v>769</v>
      </c>
      <c r="E210" s="156" t="s">
        <v>751</v>
      </c>
      <c r="F210" s="158">
        <f>SUM(G210,H210)</f>
        <v>0</v>
      </c>
      <c r="G210" s="158">
        <v>0</v>
      </c>
      <c r="H210" s="158">
        <v>0</v>
      </c>
      <c r="I210" s="158">
        <f>SUM(J210,K210)</f>
        <v>0</v>
      </c>
      <c r="J210" s="158">
        <v>0</v>
      </c>
      <c r="K210" s="158">
        <v>0</v>
      </c>
      <c r="L210" s="159">
        <f>SUM(M210,N210)</f>
        <v>0</v>
      </c>
      <c r="M210" s="159">
        <v>0</v>
      </c>
      <c r="N210" s="159">
        <v>0</v>
      </c>
    </row>
    <row r="211" spans="1:14" ht="39.950000000000003" customHeight="1">
      <c r="A211" s="156">
        <v>2760</v>
      </c>
      <c r="B211" s="157" t="s">
        <v>880</v>
      </c>
      <c r="C211" s="156" t="s">
        <v>775</v>
      </c>
      <c r="D211" s="156" t="s">
        <v>772</v>
      </c>
      <c r="E211" s="156" t="s">
        <v>432</v>
      </c>
      <c r="F211" s="158">
        <f t="shared" ref="F211:N211" si="62">SUM(F213:F214)</f>
        <v>0</v>
      </c>
      <c r="G211" s="158">
        <f t="shared" si="62"/>
        <v>0</v>
      </c>
      <c r="H211" s="158">
        <f t="shared" si="62"/>
        <v>0</v>
      </c>
      <c r="I211" s="158">
        <f t="shared" si="62"/>
        <v>0</v>
      </c>
      <c r="J211" s="158">
        <f t="shared" si="62"/>
        <v>0</v>
      </c>
      <c r="K211" s="158">
        <f t="shared" si="62"/>
        <v>0</v>
      </c>
      <c r="L211" s="159">
        <f t="shared" si="62"/>
        <v>0</v>
      </c>
      <c r="M211" s="159">
        <f t="shared" si="62"/>
        <v>0</v>
      </c>
      <c r="N211" s="159">
        <f t="shared" si="62"/>
        <v>0</v>
      </c>
    </row>
    <row r="212" spans="1:14" ht="39.950000000000003" customHeight="1">
      <c r="A212" s="156"/>
      <c r="B212" s="157" t="s">
        <v>380</v>
      </c>
      <c r="C212" s="156"/>
      <c r="D212" s="156"/>
      <c r="E212" s="156"/>
      <c r="F212" s="160"/>
      <c r="G212" s="160"/>
      <c r="H212" s="160"/>
      <c r="I212" s="160"/>
      <c r="J212" s="160"/>
      <c r="K212" s="160"/>
      <c r="L212" s="156"/>
      <c r="M212" s="156"/>
      <c r="N212" s="156"/>
    </row>
    <row r="213" spans="1:14" ht="39.950000000000003" customHeight="1">
      <c r="A213" s="156">
        <v>2761</v>
      </c>
      <c r="B213" s="157" t="s">
        <v>881</v>
      </c>
      <c r="C213" s="156" t="s">
        <v>775</v>
      </c>
      <c r="D213" s="156" t="s">
        <v>772</v>
      </c>
      <c r="E213" s="156" t="s">
        <v>751</v>
      </c>
      <c r="F213" s="158">
        <f>SUM(G213,H213)</f>
        <v>0</v>
      </c>
      <c r="G213" s="158">
        <v>0</v>
      </c>
      <c r="H213" s="158">
        <v>0</v>
      </c>
      <c r="I213" s="158">
        <f>SUM(J213,K213)</f>
        <v>0</v>
      </c>
      <c r="J213" s="158">
        <v>0</v>
      </c>
      <c r="K213" s="158">
        <v>0</v>
      </c>
      <c r="L213" s="159">
        <f>SUM(M213,N213)</f>
        <v>0</v>
      </c>
      <c r="M213" s="159">
        <v>0</v>
      </c>
      <c r="N213" s="159">
        <v>0</v>
      </c>
    </row>
    <row r="214" spans="1:14" ht="39.950000000000003" customHeight="1">
      <c r="A214" s="156">
        <v>2762</v>
      </c>
      <c r="B214" s="157" t="s">
        <v>880</v>
      </c>
      <c r="C214" s="156" t="s">
        <v>775</v>
      </c>
      <c r="D214" s="156" t="s">
        <v>772</v>
      </c>
      <c r="E214" s="156" t="s">
        <v>755</v>
      </c>
      <c r="F214" s="158">
        <f>SUM(G214,H214)</f>
        <v>0</v>
      </c>
      <c r="G214" s="158">
        <v>0</v>
      </c>
      <c r="H214" s="158">
        <v>0</v>
      </c>
      <c r="I214" s="158">
        <f>SUM(J214,K214)</f>
        <v>0</v>
      </c>
      <c r="J214" s="158">
        <v>0</v>
      </c>
      <c r="K214" s="158">
        <v>0</v>
      </c>
      <c r="L214" s="159">
        <f>SUM(M214,N214)</f>
        <v>0</v>
      </c>
      <c r="M214" s="159">
        <v>0</v>
      </c>
      <c r="N214" s="159">
        <v>0</v>
      </c>
    </row>
    <row r="215" spans="1:14" ht="39.950000000000003" customHeight="1">
      <c r="A215" s="156">
        <v>2800</v>
      </c>
      <c r="B215" s="157" t="s">
        <v>882</v>
      </c>
      <c r="C215" s="156" t="s">
        <v>777</v>
      </c>
      <c r="D215" s="156" t="s">
        <v>432</v>
      </c>
      <c r="E215" s="156" t="s">
        <v>432</v>
      </c>
      <c r="F215" s="158">
        <f t="shared" ref="F215:N215" si="63">SUM(F217,F220,F229,F234,F239,F242)</f>
        <v>354076.50899999996</v>
      </c>
      <c r="G215" s="158">
        <f t="shared" si="63"/>
        <v>68058.399999999994</v>
      </c>
      <c r="H215" s="158">
        <f t="shared" si="63"/>
        <v>286018.109</v>
      </c>
      <c r="I215" s="158">
        <f t="shared" si="63"/>
        <v>463131.57699999999</v>
      </c>
      <c r="J215" s="158">
        <f t="shared" si="63"/>
        <v>88442.948000000004</v>
      </c>
      <c r="K215" s="158">
        <f t="shared" si="63"/>
        <v>374688.62899999996</v>
      </c>
      <c r="L215" s="159">
        <f t="shared" si="63"/>
        <v>109987.8069</v>
      </c>
      <c r="M215" s="159">
        <f t="shared" si="63"/>
        <v>23689.7971</v>
      </c>
      <c r="N215" s="159">
        <f t="shared" si="63"/>
        <v>86298.0098</v>
      </c>
    </row>
    <row r="216" spans="1:14" ht="39.950000000000003" customHeight="1">
      <c r="A216" s="156"/>
      <c r="B216" s="157" t="s">
        <v>380</v>
      </c>
      <c r="C216" s="156"/>
      <c r="D216" s="156"/>
      <c r="E216" s="156"/>
      <c r="F216" s="160"/>
      <c r="G216" s="160"/>
      <c r="H216" s="160"/>
      <c r="I216" s="160"/>
      <c r="J216" s="160"/>
      <c r="K216" s="160"/>
      <c r="L216" s="156"/>
      <c r="M216" s="156"/>
      <c r="N216" s="156"/>
    </row>
    <row r="217" spans="1:14" ht="39.950000000000003" customHeight="1">
      <c r="A217" s="156">
        <v>2810</v>
      </c>
      <c r="B217" s="157" t="s">
        <v>883</v>
      </c>
      <c r="C217" s="156" t="s">
        <v>777</v>
      </c>
      <c r="D217" s="156" t="s">
        <v>751</v>
      </c>
      <c r="E217" s="156" t="s">
        <v>432</v>
      </c>
      <c r="F217" s="158">
        <f t="shared" ref="F217:N217" si="64">SUM(F219)</f>
        <v>158831.40299999999</v>
      </c>
      <c r="G217" s="158">
        <f t="shared" si="64"/>
        <v>8500</v>
      </c>
      <c r="H217" s="158">
        <f t="shared" si="64"/>
        <v>150331.40299999999</v>
      </c>
      <c r="I217" s="158">
        <f t="shared" si="64"/>
        <v>196804.40299999999</v>
      </c>
      <c r="J217" s="158">
        <f t="shared" si="64"/>
        <v>15500</v>
      </c>
      <c r="K217" s="158">
        <f t="shared" si="64"/>
        <v>181304.40299999999</v>
      </c>
      <c r="L217" s="159">
        <f t="shared" si="64"/>
        <v>73624.008900000001</v>
      </c>
      <c r="M217" s="159">
        <f t="shared" si="64"/>
        <v>2339.1990999999998</v>
      </c>
      <c r="N217" s="159">
        <f t="shared" si="64"/>
        <v>71284.809800000003</v>
      </c>
    </row>
    <row r="218" spans="1:14" ht="39.950000000000003" customHeight="1">
      <c r="A218" s="156"/>
      <c r="B218" s="157" t="s">
        <v>380</v>
      </c>
      <c r="C218" s="156"/>
      <c r="D218" s="156"/>
      <c r="E218" s="156"/>
      <c r="F218" s="160"/>
      <c r="G218" s="160"/>
      <c r="H218" s="160"/>
      <c r="I218" s="160"/>
      <c r="J218" s="160"/>
      <c r="K218" s="160"/>
      <c r="L218" s="156"/>
      <c r="M218" s="156"/>
      <c r="N218" s="156"/>
    </row>
    <row r="219" spans="1:14" ht="39.950000000000003" customHeight="1">
      <c r="A219" s="156">
        <v>2811</v>
      </c>
      <c r="B219" s="157" t="s">
        <v>883</v>
      </c>
      <c r="C219" s="156" t="s">
        <v>777</v>
      </c>
      <c r="D219" s="156" t="s">
        <v>751</v>
      </c>
      <c r="E219" s="156" t="s">
        <v>751</v>
      </c>
      <c r="F219" s="158">
        <f>SUM(G219,H219)</f>
        <v>158831.40299999999</v>
      </c>
      <c r="G219" s="158">
        <v>8500</v>
      </c>
      <c r="H219" s="158">
        <v>150331.40299999999</v>
      </c>
      <c r="I219" s="158">
        <f>SUM(J219,K219)</f>
        <v>196804.40299999999</v>
      </c>
      <c r="J219" s="158">
        <v>15500</v>
      </c>
      <c r="K219" s="158">
        <v>181304.40299999999</v>
      </c>
      <c r="L219" s="159">
        <f>SUM(M219,N219)</f>
        <v>73624.008900000001</v>
      </c>
      <c r="M219" s="159">
        <v>2339.1990999999998</v>
      </c>
      <c r="N219" s="159">
        <v>71284.809800000003</v>
      </c>
    </row>
    <row r="220" spans="1:14" ht="39.950000000000003" customHeight="1">
      <c r="A220" s="156">
        <v>2820</v>
      </c>
      <c r="B220" s="157" t="s">
        <v>884</v>
      </c>
      <c r="C220" s="156" t="s">
        <v>777</v>
      </c>
      <c r="D220" s="156" t="s">
        <v>755</v>
      </c>
      <c r="E220" s="156" t="s">
        <v>432</v>
      </c>
      <c r="F220" s="158">
        <f t="shared" ref="F220:N220" si="65">SUM(F222:F228)</f>
        <v>187465.106</v>
      </c>
      <c r="G220" s="158">
        <f t="shared" si="65"/>
        <v>51778.400000000001</v>
      </c>
      <c r="H220" s="158">
        <f t="shared" si="65"/>
        <v>135686.70600000001</v>
      </c>
      <c r="I220" s="158">
        <f t="shared" si="65"/>
        <v>259147.174</v>
      </c>
      <c r="J220" s="158">
        <f t="shared" si="65"/>
        <v>65762.948000000004</v>
      </c>
      <c r="K220" s="158">
        <f t="shared" si="65"/>
        <v>193384.226</v>
      </c>
      <c r="L220" s="159">
        <f t="shared" si="65"/>
        <v>34638.939000000006</v>
      </c>
      <c r="M220" s="159">
        <f t="shared" si="65"/>
        <v>19625.739000000001</v>
      </c>
      <c r="N220" s="159">
        <f t="shared" si="65"/>
        <v>15013.2</v>
      </c>
    </row>
    <row r="221" spans="1:14" ht="39.950000000000003" customHeight="1">
      <c r="A221" s="156"/>
      <c r="B221" s="157" t="s">
        <v>380</v>
      </c>
      <c r="C221" s="156"/>
      <c r="D221" s="156"/>
      <c r="E221" s="156"/>
      <c r="F221" s="160"/>
      <c r="G221" s="160"/>
      <c r="H221" s="160"/>
      <c r="I221" s="160"/>
      <c r="J221" s="160"/>
      <c r="K221" s="160"/>
      <c r="L221" s="156"/>
      <c r="M221" s="156"/>
      <c r="N221" s="156"/>
    </row>
    <row r="222" spans="1:14" ht="39.950000000000003" customHeight="1">
      <c r="A222" s="156">
        <v>2821</v>
      </c>
      <c r="B222" s="157" t="s">
        <v>885</v>
      </c>
      <c r="C222" s="156" t="s">
        <v>777</v>
      </c>
      <c r="D222" s="156" t="s">
        <v>755</v>
      </c>
      <c r="E222" s="156" t="s">
        <v>751</v>
      </c>
      <c r="F222" s="158">
        <f t="shared" ref="F222:F228" si="66">SUM(G222,H222)</f>
        <v>19035</v>
      </c>
      <c r="G222" s="158">
        <v>19035</v>
      </c>
      <c r="H222" s="158">
        <v>0</v>
      </c>
      <c r="I222" s="158">
        <f t="shared" ref="I222:I228" si="67">SUM(J222,K222)</f>
        <v>20334.52</v>
      </c>
      <c r="J222" s="158">
        <v>19035</v>
      </c>
      <c r="K222" s="158">
        <v>1299.52</v>
      </c>
      <c r="L222" s="159">
        <f t="shared" ref="L222:L228" si="68">SUM(M222,N222)</f>
        <v>7946.2280000000001</v>
      </c>
      <c r="M222" s="159">
        <v>7946.2280000000001</v>
      </c>
      <c r="N222" s="159">
        <v>0</v>
      </c>
    </row>
    <row r="223" spans="1:14" ht="39.950000000000003" customHeight="1">
      <c r="A223" s="156">
        <v>2822</v>
      </c>
      <c r="B223" s="157" t="s">
        <v>886</v>
      </c>
      <c r="C223" s="156" t="s">
        <v>777</v>
      </c>
      <c r="D223" s="156" t="s">
        <v>755</v>
      </c>
      <c r="E223" s="156" t="s">
        <v>755</v>
      </c>
      <c r="F223" s="158">
        <f t="shared" si="66"/>
        <v>0</v>
      </c>
      <c r="G223" s="158">
        <v>0</v>
      </c>
      <c r="H223" s="158">
        <v>0</v>
      </c>
      <c r="I223" s="158">
        <f t="shared" si="67"/>
        <v>0</v>
      </c>
      <c r="J223" s="158">
        <v>0</v>
      </c>
      <c r="K223" s="158">
        <v>0</v>
      </c>
      <c r="L223" s="159">
        <f t="shared" si="68"/>
        <v>0</v>
      </c>
      <c r="M223" s="159">
        <v>0</v>
      </c>
      <c r="N223" s="159">
        <v>0</v>
      </c>
    </row>
    <row r="224" spans="1:14" ht="39.950000000000003" customHeight="1">
      <c r="A224" s="156">
        <v>2823</v>
      </c>
      <c r="B224" s="157" t="s">
        <v>887</v>
      </c>
      <c r="C224" s="156" t="s">
        <v>777</v>
      </c>
      <c r="D224" s="156" t="s">
        <v>755</v>
      </c>
      <c r="E224" s="156" t="s">
        <v>757</v>
      </c>
      <c r="F224" s="158">
        <f t="shared" si="66"/>
        <v>164930.106</v>
      </c>
      <c r="G224" s="158">
        <v>29243.4</v>
      </c>
      <c r="H224" s="158">
        <v>135686.70600000001</v>
      </c>
      <c r="I224" s="158">
        <f t="shared" si="67"/>
        <v>222224.106</v>
      </c>
      <c r="J224" s="158">
        <v>30139.4</v>
      </c>
      <c r="K224" s="158">
        <v>192084.70600000001</v>
      </c>
      <c r="L224" s="159">
        <f t="shared" si="68"/>
        <v>26692.711000000003</v>
      </c>
      <c r="M224" s="159">
        <v>11679.511</v>
      </c>
      <c r="N224" s="159">
        <v>15013.2</v>
      </c>
    </row>
    <row r="225" spans="1:14" ht="39.950000000000003" customHeight="1">
      <c r="A225" s="156">
        <v>2824</v>
      </c>
      <c r="B225" s="157" t="s">
        <v>888</v>
      </c>
      <c r="C225" s="156" t="s">
        <v>777</v>
      </c>
      <c r="D225" s="156" t="s">
        <v>755</v>
      </c>
      <c r="E225" s="156" t="s">
        <v>766</v>
      </c>
      <c r="F225" s="158">
        <f t="shared" si="66"/>
        <v>3500</v>
      </c>
      <c r="G225" s="158">
        <v>3500</v>
      </c>
      <c r="H225" s="158">
        <v>0</v>
      </c>
      <c r="I225" s="158">
        <f t="shared" si="67"/>
        <v>16588.547999999999</v>
      </c>
      <c r="J225" s="158">
        <v>16588.547999999999</v>
      </c>
      <c r="K225" s="158">
        <v>0</v>
      </c>
      <c r="L225" s="159">
        <f t="shared" si="68"/>
        <v>0</v>
      </c>
      <c r="M225" s="159">
        <v>0</v>
      </c>
      <c r="N225" s="159">
        <v>0</v>
      </c>
    </row>
    <row r="226" spans="1:14" ht="39.950000000000003" customHeight="1">
      <c r="A226" s="156">
        <v>2825</v>
      </c>
      <c r="B226" s="157" t="s">
        <v>889</v>
      </c>
      <c r="C226" s="156" t="s">
        <v>777</v>
      </c>
      <c r="D226" s="156" t="s">
        <v>755</v>
      </c>
      <c r="E226" s="156" t="s">
        <v>769</v>
      </c>
      <c r="F226" s="158">
        <f t="shared" si="66"/>
        <v>0</v>
      </c>
      <c r="G226" s="158">
        <v>0</v>
      </c>
      <c r="H226" s="158">
        <v>0</v>
      </c>
      <c r="I226" s="158">
        <f t="shared" si="67"/>
        <v>0</v>
      </c>
      <c r="J226" s="158">
        <v>0</v>
      </c>
      <c r="K226" s="158">
        <v>0</v>
      </c>
      <c r="L226" s="159">
        <f t="shared" si="68"/>
        <v>0</v>
      </c>
      <c r="M226" s="159">
        <v>0</v>
      </c>
      <c r="N226" s="159">
        <v>0</v>
      </c>
    </row>
    <row r="227" spans="1:14" ht="39.950000000000003" customHeight="1">
      <c r="A227" s="156">
        <v>2826</v>
      </c>
      <c r="B227" s="157" t="s">
        <v>890</v>
      </c>
      <c r="C227" s="156" t="s">
        <v>777</v>
      </c>
      <c r="D227" s="156" t="s">
        <v>755</v>
      </c>
      <c r="E227" s="156" t="s">
        <v>772</v>
      </c>
      <c r="F227" s="158">
        <f t="shared" si="66"/>
        <v>0</v>
      </c>
      <c r="G227" s="158">
        <v>0</v>
      </c>
      <c r="H227" s="158">
        <v>0</v>
      </c>
      <c r="I227" s="158">
        <f t="shared" si="67"/>
        <v>0</v>
      </c>
      <c r="J227" s="158">
        <v>0</v>
      </c>
      <c r="K227" s="158">
        <v>0</v>
      </c>
      <c r="L227" s="159">
        <f t="shared" si="68"/>
        <v>0</v>
      </c>
      <c r="M227" s="159">
        <v>0</v>
      </c>
      <c r="N227" s="159">
        <v>0</v>
      </c>
    </row>
    <row r="228" spans="1:14" ht="39.950000000000003" customHeight="1">
      <c r="A228" s="156">
        <v>2827</v>
      </c>
      <c r="B228" s="157" t="s">
        <v>891</v>
      </c>
      <c r="C228" s="156" t="s">
        <v>777</v>
      </c>
      <c r="D228" s="156" t="s">
        <v>755</v>
      </c>
      <c r="E228" s="156" t="s">
        <v>775</v>
      </c>
      <c r="F228" s="158">
        <f t="shared" si="66"/>
        <v>0</v>
      </c>
      <c r="G228" s="158">
        <v>0</v>
      </c>
      <c r="H228" s="158">
        <v>0</v>
      </c>
      <c r="I228" s="158">
        <f t="shared" si="67"/>
        <v>0</v>
      </c>
      <c r="J228" s="158">
        <v>0</v>
      </c>
      <c r="K228" s="158">
        <v>0</v>
      </c>
      <c r="L228" s="159">
        <f t="shared" si="68"/>
        <v>0</v>
      </c>
      <c r="M228" s="159">
        <v>0</v>
      </c>
      <c r="N228" s="159">
        <v>0</v>
      </c>
    </row>
    <row r="229" spans="1:14" ht="39.950000000000003" customHeight="1">
      <c r="A229" s="156">
        <v>2830</v>
      </c>
      <c r="B229" s="157" t="s">
        <v>892</v>
      </c>
      <c r="C229" s="156" t="s">
        <v>777</v>
      </c>
      <c r="D229" s="156" t="s">
        <v>757</v>
      </c>
      <c r="E229" s="156" t="s">
        <v>432</v>
      </c>
      <c r="F229" s="158">
        <f t="shared" ref="F229:N229" si="69">SUM(F231:F233)</f>
        <v>3530</v>
      </c>
      <c r="G229" s="158">
        <f t="shared" si="69"/>
        <v>3530</v>
      </c>
      <c r="H229" s="158">
        <f t="shared" si="69"/>
        <v>0</v>
      </c>
      <c r="I229" s="158">
        <f t="shared" si="69"/>
        <v>4930</v>
      </c>
      <c r="J229" s="158">
        <f t="shared" si="69"/>
        <v>4930</v>
      </c>
      <c r="K229" s="158">
        <f t="shared" si="69"/>
        <v>0</v>
      </c>
      <c r="L229" s="159">
        <f t="shared" si="69"/>
        <v>1724.8589999999999</v>
      </c>
      <c r="M229" s="159">
        <f t="shared" si="69"/>
        <v>1724.8589999999999</v>
      </c>
      <c r="N229" s="159">
        <f t="shared" si="69"/>
        <v>0</v>
      </c>
    </row>
    <row r="230" spans="1:14" ht="39.950000000000003" customHeight="1">
      <c r="A230" s="156"/>
      <c r="B230" s="157" t="s">
        <v>380</v>
      </c>
      <c r="C230" s="156"/>
      <c r="D230" s="156"/>
      <c r="E230" s="156"/>
      <c r="F230" s="160"/>
      <c r="G230" s="160"/>
      <c r="H230" s="160"/>
      <c r="I230" s="160"/>
      <c r="J230" s="160"/>
      <c r="K230" s="160"/>
      <c r="L230" s="156"/>
      <c r="M230" s="156"/>
      <c r="N230" s="156"/>
    </row>
    <row r="231" spans="1:14" ht="39.950000000000003" customHeight="1">
      <c r="A231" s="156">
        <v>2831</v>
      </c>
      <c r="B231" s="157" t="s">
        <v>893</v>
      </c>
      <c r="C231" s="156" t="s">
        <v>777</v>
      </c>
      <c r="D231" s="156" t="s">
        <v>757</v>
      </c>
      <c r="E231" s="156" t="s">
        <v>751</v>
      </c>
      <c r="F231" s="158">
        <f>SUM(G231,H231)</f>
        <v>600</v>
      </c>
      <c r="G231" s="158">
        <v>600</v>
      </c>
      <c r="H231" s="158">
        <v>0</v>
      </c>
      <c r="I231" s="158">
        <f>SUM(J231,K231)</f>
        <v>1500</v>
      </c>
      <c r="J231" s="158">
        <v>1500</v>
      </c>
      <c r="K231" s="158">
        <v>0</v>
      </c>
      <c r="L231" s="159">
        <f>SUM(M231,N231)</f>
        <v>650</v>
      </c>
      <c r="M231" s="159">
        <v>650</v>
      </c>
      <c r="N231" s="159">
        <v>0</v>
      </c>
    </row>
    <row r="232" spans="1:14" ht="39.950000000000003" customHeight="1">
      <c r="A232" s="156">
        <v>2832</v>
      </c>
      <c r="B232" s="157" t="s">
        <v>894</v>
      </c>
      <c r="C232" s="156" t="s">
        <v>777</v>
      </c>
      <c r="D232" s="156" t="s">
        <v>757</v>
      </c>
      <c r="E232" s="156" t="s">
        <v>755</v>
      </c>
      <c r="F232" s="158">
        <f>SUM(G232,H232)</f>
        <v>0</v>
      </c>
      <c r="G232" s="158">
        <v>0</v>
      </c>
      <c r="H232" s="158">
        <v>0</v>
      </c>
      <c r="I232" s="158">
        <f>SUM(J232,K232)</f>
        <v>0</v>
      </c>
      <c r="J232" s="158">
        <v>0</v>
      </c>
      <c r="K232" s="158">
        <v>0</v>
      </c>
      <c r="L232" s="159">
        <f>SUM(M232,N232)</f>
        <v>0</v>
      </c>
      <c r="M232" s="159">
        <v>0</v>
      </c>
      <c r="N232" s="159">
        <v>0</v>
      </c>
    </row>
    <row r="233" spans="1:14" ht="39.950000000000003" customHeight="1">
      <c r="A233" s="156">
        <v>2833</v>
      </c>
      <c r="B233" s="157" t="s">
        <v>895</v>
      </c>
      <c r="C233" s="156" t="s">
        <v>777</v>
      </c>
      <c r="D233" s="156" t="s">
        <v>757</v>
      </c>
      <c r="E233" s="156" t="s">
        <v>757</v>
      </c>
      <c r="F233" s="158">
        <f>SUM(G233,H233)</f>
        <v>2930</v>
      </c>
      <c r="G233" s="158">
        <v>2930</v>
      </c>
      <c r="H233" s="158">
        <v>0</v>
      </c>
      <c r="I233" s="158">
        <f>SUM(J233,K233)</f>
        <v>3430</v>
      </c>
      <c r="J233" s="158">
        <v>3430</v>
      </c>
      <c r="K233" s="158">
        <v>0</v>
      </c>
      <c r="L233" s="159">
        <f>SUM(M233,N233)</f>
        <v>1074.8589999999999</v>
      </c>
      <c r="M233" s="159">
        <v>1074.8589999999999</v>
      </c>
      <c r="N233" s="159">
        <v>0</v>
      </c>
    </row>
    <row r="234" spans="1:14" ht="39.950000000000003" customHeight="1">
      <c r="A234" s="156">
        <v>2840</v>
      </c>
      <c r="B234" s="157" t="s">
        <v>896</v>
      </c>
      <c r="C234" s="156" t="s">
        <v>777</v>
      </c>
      <c r="D234" s="156" t="s">
        <v>766</v>
      </c>
      <c r="E234" s="156" t="s">
        <v>432</v>
      </c>
      <c r="F234" s="158">
        <f t="shared" ref="F234:N234" si="70">SUM(F236:F238)</f>
        <v>4250</v>
      </c>
      <c r="G234" s="158">
        <f t="shared" si="70"/>
        <v>4250</v>
      </c>
      <c r="H234" s="158">
        <f t="shared" si="70"/>
        <v>0</v>
      </c>
      <c r="I234" s="158">
        <f t="shared" si="70"/>
        <v>2250</v>
      </c>
      <c r="J234" s="158">
        <f t="shared" si="70"/>
        <v>2250</v>
      </c>
      <c r="K234" s="158">
        <f t="shared" si="70"/>
        <v>0</v>
      </c>
      <c r="L234" s="159">
        <f t="shared" si="70"/>
        <v>0</v>
      </c>
      <c r="M234" s="159">
        <f t="shared" si="70"/>
        <v>0</v>
      </c>
      <c r="N234" s="159">
        <f t="shared" si="70"/>
        <v>0</v>
      </c>
    </row>
    <row r="235" spans="1:14" ht="39.950000000000003" customHeight="1">
      <c r="A235" s="156"/>
      <c r="B235" s="157" t="s">
        <v>380</v>
      </c>
      <c r="C235" s="156"/>
      <c r="D235" s="156"/>
      <c r="E235" s="156"/>
      <c r="F235" s="160"/>
      <c r="G235" s="160"/>
      <c r="H235" s="160"/>
      <c r="I235" s="160"/>
      <c r="J235" s="160"/>
      <c r="K235" s="160"/>
      <c r="L235" s="156"/>
      <c r="M235" s="156"/>
      <c r="N235" s="156"/>
    </row>
    <row r="236" spans="1:14" ht="39.950000000000003" customHeight="1">
      <c r="A236" s="156">
        <v>2841</v>
      </c>
      <c r="B236" s="157" t="s">
        <v>897</v>
      </c>
      <c r="C236" s="156" t="s">
        <v>777</v>
      </c>
      <c r="D236" s="156" t="s">
        <v>766</v>
      </c>
      <c r="E236" s="156" t="s">
        <v>751</v>
      </c>
      <c r="F236" s="158">
        <f>SUM(G236,H236)</f>
        <v>0</v>
      </c>
      <c r="G236" s="158">
        <v>0</v>
      </c>
      <c r="H236" s="158">
        <v>0</v>
      </c>
      <c r="I236" s="158">
        <f>SUM(J236,K236)</f>
        <v>0</v>
      </c>
      <c r="J236" s="158">
        <v>0</v>
      </c>
      <c r="K236" s="158">
        <v>0</v>
      </c>
      <c r="L236" s="159">
        <f>SUM(M236,N236)</f>
        <v>0</v>
      </c>
      <c r="M236" s="159">
        <v>0</v>
      </c>
      <c r="N236" s="159">
        <v>0</v>
      </c>
    </row>
    <row r="237" spans="1:14" ht="39.950000000000003" customHeight="1">
      <c r="A237" s="156">
        <v>2842</v>
      </c>
      <c r="B237" s="157" t="s">
        <v>898</v>
      </c>
      <c r="C237" s="156" t="s">
        <v>777</v>
      </c>
      <c r="D237" s="156" t="s">
        <v>766</v>
      </c>
      <c r="E237" s="156" t="s">
        <v>755</v>
      </c>
      <c r="F237" s="158">
        <f>SUM(G237,H237)</f>
        <v>3300</v>
      </c>
      <c r="G237" s="158">
        <v>3300</v>
      </c>
      <c r="H237" s="158">
        <v>0</v>
      </c>
      <c r="I237" s="158">
        <f>SUM(J237,K237)</f>
        <v>1300</v>
      </c>
      <c r="J237" s="158">
        <v>1300</v>
      </c>
      <c r="K237" s="158">
        <v>0</v>
      </c>
      <c r="L237" s="159">
        <f>SUM(M237,N237)</f>
        <v>0</v>
      </c>
      <c r="M237" s="159">
        <v>0</v>
      </c>
      <c r="N237" s="159">
        <v>0</v>
      </c>
    </row>
    <row r="238" spans="1:14" ht="39.950000000000003" customHeight="1">
      <c r="A238" s="156">
        <v>2843</v>
      </c>
      <c r="B238" s="157" t="s">
        <v>896</v>
      </c>
      <c r="C238" s="156" t="s">
        <v>777</v>
      </c>
      <c r="D238" s="156" t="s">
        <v>766</v>
      </c>
      <c r="E238" s="156" t="s">
        <v>757</v>
      </c>
      <c r="F238" s="158">
        <f>SUM(G238,H238)</f>
        <v>950</v>
      </c>
      <c r="G238" s="158">
        <v>950</v>
      </c>
      <c r="H238" s="158">
        <v>0</v>
      </c>
      <c r="I238" s="158">
        <f>SUM(J238,K238)</f>
        <v>950</v>
      </c>
      <c r="J238" s="158">
        <v>950</v>
      </c>
      <c r="K238" s="158">
        <v>0</v>
      </c>
      <c r="L238" s="159">
        <f>SUM(M238,N238)</f>
        <v>0</v>
      </c>
      <c r="M238" s="159">
        <v>0</v>
      </c>
      <c r="N238" s="159">
        <v>0</v>
      </c>
    </row>
    <row r="239" spans="1:14" ht="39.950000000000003" customHeight="1">
      <c r="A239" s="156">
        <v>2850</v>
      </c>
      <c r="B239" s="157" t="s">
        <v>899</v>
      </c>
      <c r="C239" s="156" t="s">
        <v>777</v>
      </c>
      <c r="D239" s="156" t="s">
        <v>769</v>
      </c>
      <c r="E239" s="156" t="s">
        <v>432</v>
      </c>
      <c r="F239" s="158">
        <f t="shared" ref="F239:N239" si="71">SUM(F241)</f>
        <v>0</v>
      </c>
      <c r="G239" s="158">
        <f t="shared" si="71"/>
        <v>0</v>
      </c>
      <c r="H239" s="158">
        <f t="shared" si="71"/>
        <v>0</v>
      </c>
      <c r="I239" s="158">
        <f t="shared" si="71"/>
        <v>0</v>
      </c>
      <c r="J239" s="158">
        <f t="shared" si="71"/>
        <v>0</v>
      </c>
      <c r="K239" s="158">
        <f t="shared" si="71"/>
        <v>0</v>
      </c>
      <c r="L239" s="159">
        <f t="shared" si="71"/>
        <v>0</v>
      </c>
      <c r="M239" s="159">
        <f t="shared" si="71"/>
        <v>0</v>
      </c>
      <c r="N239" s="159">
        <f t="shared" si="71"/>
        <v>0</v>
      </c>
    </row>
    <row r="240" spans="1:14" ht="39.950000000000003" customHeight="1">
      <c r="A240" s="156"/>
      <c r="B240" s="157" t="s">
        <v>380</v>
      </c>
      <c r="C240" s="156"/>
      <c r="D240" s="156"/>
      <c r="E240" s="156"/>
      <c r="F240" s="160"/>
      <c r="G240" s="160"/>
      <c r="H240" s="160"/>
      <c r="I240" s="160"/>
      <c r="J240" s="160"/>
      <c r="K240" s="160"/>
      <c r="L240" s="156"/>
      <c r="M240" s="156"/>
      <c r="N240" s="156"/>
    </row>
    <row r="241" spans="1:14" ht="39.950000000000003" customHeight="1">
      <c r="A241" s="156">
        <v>2851</v>
      </c>
      <c r="B241" s="157" t="s">
        <v>899</v>
      </c>
      <c r="C241" s="156" t="s">
        <v>777</v>
      </c>
      <c r="D241" s="156" t="s">
        <v>769</v>
      </c>
      <c r="E241" s="156" t="s">
        <v>751</v>
      </c>
      <c r="F241" s="158">
        <f>SUM(G241,H241)</f>
        <v>0</v>
      </c>
      <c r="G241" s="158">
        <v>0</v>
      </c>
      <c r="H241" s="158">
        <v>0</v>
      </c>
      <c r="I241" s="158">
        <f>SUM(J241,K241)</f>
        <v>0</v>
      </c>
      <c r="J241" s="158">
        <v>0</v>
      </c>
      <c r="K241" s="158">
        <v>0</v>
      </c>
      <c r="L241" s="159">
        <f>SUM(M241,N241)</f>
        <v>0</v>
      </c>
      <c r="M241" s="159">
        <v>0</v>
      </c>
      <c r="N241" s="159">
        <v>0</v>
      </c>
    </row>
    <row r="242" spans="1:14" ht="39.950000000000003" customHeight="1">
      <c r="A242" s="156">
        <v>2860</v>
      </c>
      <c r="B242" s="157" t="s">
        <v>900</v>
      </c>
      <c r="C242" s="156" t="s">
        <v>777</v>
      </c>
      <c r="D242" s="156" t="s">
        <v>772</v>
      </c>
      <c r="E242" s="156" t="s">
        <v>432</v>
      </c>
      <c r="F242" s="158">
        <f t="shared" ref="F242:N242" si="72">SUM(F244)</f>
        <v>0</v>
      </c>
      <c r="G242" s="158">
        <f t="shared" si="72"/>
        <v>0</v>
      </c>
      <c r="H242" s="158">
        <f t="shared" si="72"/>
        <v>0</v>
      </c>
      <c r="I242" s="158">
        <f t="shared" si="72"/>
        <v>0</v>
      </c>
      <c r="J242" s="158">
        <f t="shared" si="72"/>
        <v>0</v>
      </c>
      <c r="K242" s="158">
        <f t="shared" si="72"/>
        <v>0</v>
      </c>
      <c r="L242" s="159">
        <f t="shared" si="72"/>
        <v>0</v>
      </c>
      <c r="M242" s="159">
        <f t="shared" si="72"/>
        <v>0</v>
      </c>
      <c r="N242" s="159">
        <f t="shared" si="72"/>
        <v>0</v>
      </c>
    </row>
    <row r="243" spans="1:14" ht="39.950000000000003" customHeight="1">
      <c r="A243" s="156"/>
      <c r="B243" s="157" t="s">
        <v>380</v>
      </c>
      <c r="C243" s="156"/>
      <c r="D243" s="156"/>
      <c r="E243" s="156"/>
      <c r="F243" s="160"/>
      <c r="G243" s="160"/>
      <c r="H243" s="160"/>
      <c r="I243" s="160"/>
      <c r="J243" s="160"/>
      <c r="K243" s="160"/>
      <c r="L243" s="156"/>
      <c r="M243" s="156"/>
      <c r="N243" s="156"/>
    </row>
    <row r="244" spans="1:14" ht="39.950000000000003" customHeight="1">
      <c r="A244" s="156">
        <v>2861</v>
      </c>
      <c r="B244" s="157" t="s">
        <v>900</v>
      </c>
      <c r="C244" s="156" t="s">
        <v>777</v>
      </c>
      <c r="D244" s="156" t="s">
        <v>772</v>
      </c>
      <c r="E244" s="156" t="s">
        <v>751</v>
      </c>
      <c r="F244" s="158">
        <f>SUM(G244,H244)</f>
        <v>0</v>
      </c>
      <c r="G244" s="158">
        <v>0</v>
      </c>
      <c r="H244" s="158">
        <v>0</v>
      </c>
      <c r="I244" s="158">
        <f>SUM(J244,K244)</f>
        <v>0</v>
      </c>
      <c r="J244" s="158">
        <v>0</v>
      </c>
      <c r="K244" s="158">
        <v>0</v>
      </c>
      <c r="L244" s="159">
        <f>SUM(M244,N244)</f>
        <v>0</v>
      </c>
      <c r="M244" s="159">
        <v>0</v>
      </c>
      <c r="N244" s="159">
        <v>0</v>
      </c>
    </row>
    <row r="245" spans="1:14" ht="39.950000000000003" customHeight="1">
      <c r="A245" s="156">
        <v>2900</v>
      </c>
      <c r="B245" s="157" t="s">
        <v>901</v>
      </c>
      <c r="C245" s="156" t="s">
        <v>847</v>
      </c>
      <c r="D245" s="156" t="s">
        <v>432</v>
      </c>
      <c r="E245" s="156" t="s">
        <v>432</v>
      </c>
      <c r="F245" s="158">
        <f t="shared" ref="F245:N245" si="73">SUM(F247,F251,F255,F259,F263,F267,F270,F273)</f>
        <v>343878.85600000003</v>
      </c>
      <c r="G245" s="158">
        <f t="shared" si="73"/>
        <v>313359.40000000002</v>
      </c>
      <c r="H245" s="158">
        <f t="shared" si="73"/>
        <v>30519.455999999998</v>
      </c>
      <c r="I245" s="158">
        <f t="shared" si="73"/>
        <v>366358.85600000003</v>
      </c>
      <c r="J245" s="158">
        <f t="shared" si="73"/>
        <v>335659.4</v>
      </c>
      <c r="K245" s="158">
        <f t="shared" si="73"/>
        <v>30699.455999999998</v>
      </c>
      <c r="L245" s="159">
        <f t="shared" si="73"/>
        <v>142908.5834</v>
      </c>
      <c r="M245" s="159">
        <f t="shared" si="73"/>
        <v>142908.5834</v>
      </c>
      <c r="N245" s="159">
        <f t="shared" si="73"/>
        <v>0</v>
      </c>
    </row>
    <row r="246" spans="1:14" ht="39.950000000000003" customHeight="1">
      <c r="A246" s="156"/>
      <c r="B246" s="157" t="s">
        <v>380</v>
      </c>
      <c r="C246" s="156"/>
      <c r="D246" s="156"/>
      <c r="E246" s="156"/>
      <c r="F246" s="160"/>
      <c r="G246" s="160"/>
      <c r="H246" s="160"/>
      <c r="I246" s="160"/>
      <c r="J246" s="160"/>
      <c r="K246" s="160"/>
      <c r="L246" s="156"/>
      <c r="M246" s="156"/>
      <c r="N246" s="156"/>
    </row>
    <row r="247" spans="1:14" ht="39.950000000000003" customHeight="1">
      <c r="A247" s="156">
        <v>2910</v>
      </c>
      <c r="B247" s="157" t="s">
        <v>902</v>
      </c>
      <c r="C247" s="156" t="s">
        <v>847</v>
      </c>
      <c r="D247" s="156" t="s">
        <v>751</v>
      </c>
      <c r="E247" s="156" t="s">
        <v>432</v>
      </c>
      <c r="F247" s="158">
        <f t="shared" ref="F247:N247" si="74">SUM(F249:F250)</f>
        <v>232482.45600000001</v>
      </c>
      <c r="G247" s="158">
        <f t="shared" si="74"/>
        <v>201963</v>
      </c>
      <c r="H247" s="158">
        <f t="shared" si="74"/>
        <v>30519.455999999998</v>
      </c>
      <c r="I247" s="158">
        <f t="shared" si="74"/>
        <v>248182.45600000001</v>
      </c>
      <c r="J247" s="158">
        <f t="shared" si="74"/>
        <v>217663</v>
      </c>
      <c r="K247" s="158">
        <f t="shared" si="74"/>
        <v>30519.455999999998</v>
      </c>
      <c r="L247" s="159">
        <f t="shared" si="74"/>
        <v>86690.527400000006</v>
      </c>
      <c r="M247" s="159">
        <f t="shared" si="74"/>
        <v>86690.527400000006</v>
      </c>
      <c r="N247" s="159">
        <f t="shared" si="74"/>
        <v>0</v>
      </c>
    </row>
    <row r="248" spans="1:14" ht="39.950000000000003" customHeight="1">
      <c r="A248" s="156"/>
      <c r="B248" s="157" t="s">
        <v>380</v>
      </c>
      <c r="C248" s="156"/>
      <c r="D248" s="156"/>
      <c r="E248" s="156"/>
      <c r="F248" s="160"/>
      <c r="G248" s="160"/>
      <c r="H248" s="160"/>
      <c r="I248" s="160"/>
      <c r="J248" s="160"/>
      <c r="K248" s="160"/>
      <c r="L248" s="156"/>
      <c r="M248" s="156"/>
      <c r="N248" s="156"/>
    </row>
    <row r="249" spans="1:14" ht="39.950000000000003" customHeight="1">
      <c r="A249" s="156">
        <v>2911</v>
      </c>
      <c r="B249" s="157" t="s">
        <v>903</v>
      </c>
      <c r="C249" s="156" t="s">
        <v>847</v>
      </c>
      <c r="D249" s="156" t="s">
        <v>751</v>
      </c>
      <c r="E249" s="156" t="s">
        <v>751</v>
      </c>
      <c r="F249" s="158">
        <f>SUM(G249,H249)</f>
        <v>232482.45600000001</v>
      </c>
      <c r="G249" s="158">
        <v>201963</v>
      </c>
      <c r="H249" s="158">
        <v>30519.455999999998</v>
      </c>
      <c r="I249" s="158">
        <f>SUM(J249,K249)</f>
        <v>248182.45600000001</v>
      </c>
      <c r="J249" s="158">
        <v>217663</v>
      </c>
      <c r="K249" s="158">
        <v>30519.455999999998</v>
      </c>
      <c r="L249" s="159">
        <f>SUM(M249,N249)</f>
        <v>86690.527400000006</v>
      </c>
      <c r="M249" s="159">
        <v>86690.527400000006</v>
      </c>
      <c r="N249" s="159">
        <v>0</v>
      </c>
    </row>
    <row r="250" spans="1:14" ht="39.950000000000003" customHeight="1">
      <c r="A250" s="156">
        <v>2912</v>
      </c>
      <c r="B250" s="157" t="s">
        <v>904</v>
      </c>
      <c r="C250" s="156" t="s">
        <v>847</v>
      </c>
      <c r="D250" s="156" t="s">
        <v>751</v>
      </c>
      <c r="E250" s="156" t="s">
        <v>755</v>
      </c>
      <c r="F250" s="158">
        <f>SUM(G250,H250)</f>
        <v>0</v>
      </c>
      <c r="G250" s="158">
        <v>0</v>
      </c>
      <c r="H250" s="158">
        <v>0</v>
      </c>
      <c r="I250" s="158">
        <f>SUM(J250,K250)</f>
        <v>0</v>
      </c>
      <c r="J250" s="158">
        <v>0</v>
      </c>
      <c r="K250" s="158">
        <v>0</v>
      </c>
      <c r="L250" s="159">
        <f>SUM(M250,N250)</f>
        <v>0</v>
      </c>
      <c r="M250" s="159">
        <v>0</v>
      </c>
      <c r="N250" s="159">
        <v>0</v>
      </c>
    </row>
    <row r="251" spans="1:14" ht="39.950000000000003" customHeight="1">
      <c r="A251" s="156">
        <v>2920</v>
      </c>
      <c r="B251" s="157" t="s">
        <v>905</v>
      </c>
      <c r="C251" s="156" t="s">
        <v>847</v>
      </c>
      <c r="D251" s="156" t="s">
        <v>755</v>
      </c>
      <c r="E251" s="156" t="s">
        <v>432</v>
      </c>
      <c r="F251" s="158">
        <f t="shared" ref="F251:N251" si="75">SUM(F253:F254)</f>
        <v>0</v>
      </c>
      <c r="G251" s="158">
        <f t="shared" si="75"/>
        <v>0</v>
      </c>
      <c r="H251" s="158">
        <f t="shared" si="75"/>
        <v>0</v>
      </c>
      <c r="I251" s="158">
        <f t="shared" si="75"/>
        <v>0</v>
      </c>
      <c r="J251" s="158">
        <f t="shared" si="75"/>
        <v>0</v>
      </c>
      <c r="K251" s="158">
        <f t="shared" si="75"/>
        <v>0</v>
      </c>
      <c r="L251" s="159">
        <f t="shared" si="75"/>
        <v>0</v>
      </c>
      <c r="M251" s="159">
        <f t="shared" si="75"/>
        <v>0</v>
      </c>
      <c r="N251" s="159">
        <f t="shared" si="75"/>
        <v>0</v>
      </c>
    </row>
    <row r="252" spans="1:14" ht="39.950000000000003" customHeight="1">
      <c r="A252" s="156"/>
      <c r="B252" s="157" t="s">
        <v>380</v>
      </c>
      <c r="C252" s="156"/>
      <c r="D252" s="156"/>
      <c r="E252" s="156"/>
      <c r="F252" s="160"/>
      <c r="G252" s="160"/>
      <c r="H252" s="160"/>
      <c r="I252" s="160"/>
      <c r="J252" s="160"/>
      <c r="K252" s="160"/>
      <c r="L252" s="156"/>
      <c r="M252" s="156"/>
      <c r="N252" s="156"/>
    </row>
    <row r="253" spans="1:14" ht="39.950000000000003" customHeight="1">
      <c r="A253" s="156">
        <v>2921</v>
      </c>
      <c r="B253" s="157" t="s">
        <v>906</v>
      </c>
      <c r="C253" s="156" t="s">
        <v>847</v>
      </c>
      <c r="D253" s="156" t="s">
        <v>755</v>
      </c>
      <c r="E253" s="156" t="s">
        <v>751</v>
      </c>
      <c r="F253" s="158">
        <f>SUM(G253,H253)</f>
        <v>0</v>
      </c>
      <c r="G253" s="158">
        <v>0</v>
      </c>
      <c r="H253" s="158">
        <v>0</v>
      </c>
      <c r="I253" s="158">
        <f>SUM(J253,K253)</f>
        <v>0</v>
      </c>
      <c r="J253" s="158">
        <v>0</v>
      </c>
      <c r="K253" s="158">
        <v>0</v>
      </c>
      <c r="L253" s="159">
        <f>SUM(M253,N253)</f>
        <v>0</v>
      </c>
      <c r="M253" s="159">
        <v>0</v>
      </c>
      <c r="N253" s="159">
        <v>0</v>
      </c>
    </row>
    <row r="254" spans="1:14" ht="39.950000000000003" customHeight="1">
      <c r="A254" s="156">
        <v>2922</v>
      </c>
      <c r="B254" s="157" t="s">
        <v>907</v>
      </c>
      <c r="C254" s="156" t="s">
        <v>847</v>
      </c>
      <c r="D254" s="156" t="s">
        <v>755</v>
      </c>
      <c r="E254" s="156" t="s">
        <v>755</v>
      </c>
      <c r="F254" s="158">
        <f>SUM(G254,H254)</f>
        <v>0</v>
      </c>
      <c r="G254" s="158">
        <v>0</v>
      </c>
      <c r="H254" s="158">
        <v>0</v>
      </c>
      <c r="I254" s="158">
        <f>SUM(J254,K254)</f>
        <v>0</v>
      </c>
      <c r="J254" s="158">
        <v>0</v>
      </c>
      <c r="K254" s="158">
        <v>0</v>
      </c>
      <c r="L254" s="159">
        <f>SUM(M254,N254)</f>
        <v>0</v>
      </c>
      <c r="M254" s="159">
        <v>0</v>
      </c>
      <c r="N254" s="159">
        <v>0</v>
      </c>
    </row>
    <row r="255" spans="1:14" ht="39.950000000000003" customHeight="1">
      <c r="A255" s="156">
        <v>2930</v>
      </c>
      <c r="B255" s="157" t="s">
        <v>908</v>
      </c>
      <c r="C255" s="156" t="s">
        <v>847</v>
      </c>
      <c r="D255" s="156" t="s">
        <v>757</v>
      </c>
      <c r="E255" s="156" t="s">
        <v>432</v>
      </c>
      <c r="F255" s="158">
        <f t="shared" ref="F255:N255" si="76">SUM(F257:F258)</f>
        <v>0</v>
      </c>
      <c r="G255" s="158">
        <f t="shared" si="76"/>
        <v>0</v>
      </c>
      <c r="H255" s="158">
        <f t="shared" si="76"/>
        <v>0</v>
      </c>
      <c r="I255" s="158">
        <f t="shared" si="76"/>
        <v>0</v>
      </c>
      <c r="J255" s="158">
        <f t="shared" si="76"/>
        <v>0</v>
      </c>
      <c r="K255" s="158">
        <f t="shared" si="76"/>
        <v>0</v>
      </c>
      <c r="L255" s="159">
        <f t="shared" si="76"/>
        <v>0</v>
      </c>
      <c r="M255" s="159">
        <f t="shared" si="76"/>
        <v>0</v>
      </c>
      <c r="N255" s="159">
        <f t="shared" si="76"/>
        <v>0</v>
      </c>
    </row>
    <row r="256" spans="1:14" ht="39.950000000000003" customHeight="1">
      <c r="A256" s="156"/>
      <c r="B256" s="157" t="s">
        <v>380</v>
      </c>
      <c r="C256" s="156"/>
      <c r="D256" s="156"/>
      <c r="E256" s="156"/>
      <c r="F256" s="160"/>
      <c r="G256" s="160"/>
      <c r="H256" s="160"/>
      <c r="I256" s="160"/>
      <c r="J256" s="160"/>
      <c r="K256" s="160"/>
      <c r="L256" s="156"/>
      <c r="M256" s="156"/>
      <c r="N256" s="156"/>
    </row>
    <row r="257" spans="1:14" ht="39.950000000000003" customHeight="1">
      <c r="A257" s="156">
        <v>2931</v>
      </c>
      <c r="B257" s="157" t="s">
        <v>909</v>
      </c>
      <c r="C257" s="156" t="s">
        <v>847</v>
      </c>
      <c r="D257" s="156" t="s">
        <v>757</v>
      </c>
      <c r="E257" s="156" t="s">
        <v>751</v>
      </c>
      <c r="F257" s="158">
        <f>SUM(G257,H257)</f>
        <v>0</v>
      </c>
      <c r="G257" s="158">
        <v>0</v>
      </c>
      <c r="H257" s="158">
        <v>0</v>
      </c>
      <c r="I257" s="158">
        <f>SUM(J257,K257)</f>
        <v>0</v>
      </c>
      <c r="J257" s="158">
        <v>0</v>
      </c>
      <c r="K257" s="158">
        <v>0</v>
      </c>
      <c r="L257" s="159">
        <f>SUM(M257,N257)</f>
        <v>0</v>
      </c>
      <c r="M257" s="159">
        <v>0</v>
      </c>
      <c r="N257" s="159">
        <v>0</v>
      </c>
    </row>
    <row r="258" spans="1:14" ht="39.950000000000003" customHeight="1">
      <c r="A258" s="156">
        <v>2932</v>
      </c>
      <c r="B258" s="157" t="s">
        <v>910</v>
      </c>
      <c r="C258" s="156" t="s">
        <v>847</v>
      </c>
      <c r="D258" s="156" t="s">
        <v>757</v>
      </c>
      <c r="E258" s="156" t="s">
        <v>755</v>
      </c>
      <c r="F258" s="158">
        <f>SUM(G258,H258)</f>
        <v>0</v>
      </c>
      <c r="G258" s="158">
        <v>0</v>
      </c>
      <c r="H258" s="158">
        <v>0</v>
      </c>
      <c r="I258" s="158">
        <f>SUM(J258,K258)</f>
        <v>0</v>
      </c>
      <c r="J258" s="158">
        <v>0</v>
      </c>
      <c r="K258" s="158">
        <v>0</v>
      </c>
      <c r="L258" s="159">
        <f>SUM(M258,N258)</f>
        <v>0</v>
      </c>
      <c r="M258" s="159">
        <v>0</v>
      </c>
      <c r="N258" s="159">
        <v>0</v>
      </c>
    </row>
    <row r="259" spans="1:14" ht="39.950000000000003" customHeight="1">
      <c r="A259" s="156">
        <v>2940</v>
      </c>
      <c r="B259" s="157" t="s">
        <v>911</v>
      </c>
      <c r="C259" s="156" t="s">
        <v>847</v>
      </c>
      <c r="D259" s="156" t="s">
        <v>766</v>
      </c>
      <c r="E259" s="156" t="s">
        <v>432</v>
      </c>
      <c r="F259" s="158">
        <f t="shared" ref="F259:N259" si="77">SUM(F261:F262)</f>
        <v>0</v>
      </c>
      <c r="G259" s="158">
        <f t="shared" si="77"/>
        <v>0</v>
      </c>
      <c r="H259" s="158">
        <f t="shared" si="77"/>
        <v>0</v>
      </c>
      <c r="I259" s="158">
        <f t="shared" si="77"/>
        <v>0</v>
      </c>
      <c r="J259" s="158">
        <f t="shared" si="77"/>
        <v>0</v>
      </c>
      <c r="K259" s="158">
        <f t="shared" si="77"/>
        <v>0</v>
      </c>
      <c r="L259" s="159">
        <f t="shared" si="77"/>
        <v>0</v>
      </c>
      <c r="M259" s="159">
        <f t="shared" si="77"/>
        <v>0</v>
      </c>
      <c r="N259" s="159">
        <f t="shared" si="77"/>
        <v>0</v>
      </c>
    </row>
    <row r="260" spans="1:14" ht="39.950000000000003" customHeight="1">
      <c r="A260" s="156"/>
      <c r="B260" s="157" t="s">
        <v>380</v>
      </c>
      <c r="C260" s="156"/>
      <c r="D260" s="156"/>
      <c r="E260" s="156"/>
      <c r="F260" s="160"/>
      <c r="G260" s="160"/>
      <c r="H260" s="160"/>
      <c r="I260" s="160"/>
      <c r="J260" s="160"/>
      <c r="K260" s="160"/>
      <c r="L260" s="156"/>
      <c r="M260" s="156"/>
      <c r="N260" s="156"/>
    </row>
    <row r="261" spans="1:14" ht="39.950000000000003" customHeight="1">
      <c r="A261" s="156">
        <v>2941</v>
      </c>
      <c r="B261" s="157" t="s">
        <v>912</v>
      </c>
      <c r="C261" s="156" t="s">
        <v>847</v>
      </c>
      <c r="D261" s="156" t="s">
        <v>766</v>
      </c>
      <c r="E261" s="156" t="s">
        <v>751</v>
      </c>
      <c r="F261" s="158">
        <f>SUM(G261,H261)</f>
        <v>0</v>
      </c>
      <c r="G261" s="158">
        <v>0</v>
      </c>
      <c r="H261" s="158">
        <v>0</v>
      </c>
      <c r="I261" s="158">
        <f>SUM(J261,K261)</f>
        <v>0</v>
      </c>
      <c r="J261" s="158">
        <v>0</v>
      </c>
      <c r="K261" s="158">
        <v>0</v>
      </c>
      <c r="L261" s="159">
        <f>SUM(M261,N261)</f>
        <v>0</v>
      </c>
      <c r="M261" s="159">
        <v>0</v>
      </c>
      <c r="N261" s="159">
        <v>0</v>
      </c>
    </row>
    <row r="262" spans="1:14" ht="39.950000000000003" customHeight="1">
      <c r="A262" s="156">
        <v>2942</v>
      </c>
      <c r="B262" s="157" t="s">
        <v>913</v>
      </c>
      <c r="C262" s="156" t="s">
        <v>847</v>
      </c>
      <c r="D262" s="156" t="s">
        <v>766</v>
      </c>
      <c r="E262" s="156" t="s">
        <v>755</v>
      </c>
      <c r="F262" s="158">
        <f>SUM(G262,H262)</f>
        <v>0</v>
      </c>
      <c r="G262" s="158">
        <v>0</v>
      </c>
      <c r="H262" s="158">
        <v>0</v>
      </c>
      <c r="I262" s="158">
        <f>SUM(J262,K262)</f>
        <v>0</v>
      </c>
      <c r="J262" s="158">
        <v>0</v>
      </c>
      <c r="K262" s="158">
        <v>0</v>
      </c>
      <c r="L262" s="159">
        <f>SUM(M262,N262)</f>
        <v>0</v>
      </c>
      <c r="M262" s="159">
        <v>0</v>
      </c>
      <c r="N262" s="159">
        <v>0</v>
      </c>
    </row>
    <row r="263" spans="1:14" ht="39.950000000000003" customHeight="1">
      <c r="A263" s="156">
        <v>2950</v>
      </c>
      <c r="B263" s="157" t="s">
        <v>914</v>
      </c>
      <c r="C263" s="156" t="s">
        <v>847</v>
      </c>
      <c r="D263" s="156" t="s">
        <v>769</v>
      </c>
      <c r="E263" s="156" t="s">
        <v>432</v>
      </c>
      <c r="F263" s="158">
        <f t="shared" ref="F263:N263" si="78">SUM(F265:F266)</f>
        <v>111396.4</v>
      </c>
      <c r="G263" s="158">
        <f t="shared" si="78"/>
        <v>111396.4</v>
      </c>
      <c r="H263" s="158">
        <f t="shared" si="78"/>
        <v>0</v>
      </c>
      <c r="I263" s="158">
        <f t="shared" si="78"/>
        <v>118176.4</v>
      </c>
      <c r="J263" s="158">
        <f t="shared" si="78"/>
        <v>117996.4</v>
      </c>
      <c r="K263" s="158">
        <f t="shared" si="78"/>
        <v>180</v>
      </c>
      <c r="L263" s="159">
        <f t="shared" si="78"/>
        <v>56218.055999999997</v>
      </c>
      <c r="M263" s="159">
        <f t="shared" si="78"/>
        <v>56218.055999999997</v>
      </c>
      <c r="N263" s="159">
        <f t="shared" si="78"/>
        <v>0</v>
      </c>
    </row>
    <row r="264" spans="1:14" ht="39.950000000000003" customHeight="1">
      <c r="A264" s="156"/>
      <c r="B264" s="157" t="s">
        <v>380</v>
      </c>
      <c r="C264" s="156"/>
      <c r="D264" s="156"/>
      <c r="E264" s="156"/>
      <c r="F264" s="160"/>
      <c r="G264" s="160"/>
      <c r="H264" s="160"/>
      <c r="I264" s="160"/>
      <c r="J264" s="160"/>
      <c r="K264" s="160"/>
      <c r="L264" s="156"/>
      <c r="M264" s="156"/>
      <c r="N264" s="156"/>
    </row>
    <row r="265" spans="1:14" ht="39.950000000000003" customHeight="1">
      <c r="A265" s="156">
        <v>2951</v>
      </c>
      <c r="B265" s="157" t="s">
        <v>915</v>
      </c>
      <c r="C265" s="156" t="s">
        <v>847</v>
      </c>
      <c r="D265" s="156" t="s">
        <v>769</v>
      </c>
      <c r="E265" s="156" t="s">
        <v>751</v>
      </c>
      <c r="F265" s="158">
        <f>SUM(G265,H265)</f>
        <v>111396.4</v>
      </c>
      <c r="G265" s="158">
        <v>111396.4</v>
      </c>
      <c r="H265" s="158">
        <v>0</v>
      </c>
      <c r="I265" s="158">
        <f>SUM(J265,K265)</f>
        <v>118176.4</v>
      </c>
      <c r="J265" s="158">
        <v>117996.4</v>
      </c>
      <c r="K265" s="158">
        <v>180</v>
      </c>
      <c r="L265" s="159">
        <f>SUM(M265,N265)</f>
        <v>56218.055999999997</v>
      </c>
      <c r="M265" s="159">
        <v>56218.055999999997</v>
      </c>
      <c r="N265" s="159">
        <v>0</v>
      </c>
    </row>
    <row r="266" spans="1:14" ht="39.950000000000003" customHeight="1">
      <c r="A266" s="156">
        <v>2952</v>
      </c>
      <c r="B266" s="157" t="s">
        <v>916</v>
      </c>
      <c r="C266" s="156" t="s">
        <v>847</v>
      </c>
      <c r="D266" s="156" t="s">
        <v>769</v>
      </c>
      <c r="E266" s="156" t="s">
        <v>755</v>
      </c>
      <c r="F266" s="158">
        <f>SUM(G266,H266)</f>
        <v>0</v>
      </c>
      <c r="G266" s="158">
        <v>0</v>
      </c>
      <c r="H266" s="158">
        <v>0</v>
      </c>
      <c r="I266" s="158">
        <f>SUM(J266,K266)</f>
        <v>0</v>
      </c>
      <c r="J266" s="158">
        <v>0</v>
      </c>
      <c r="K266" s="158">
        <v>0</v>
      </c>
      <c r="L266" s="159">
        <f>SUM(M266,N266)</f>
        <v>0</v>
      </c>
      <c r="M266" s="159">
        <v>0</v>
      </c>
      <c r="N266" s="159">
        <v>0</v>
      </c>
    </row>
    <row r="267" spans="1:14" ht="39.950000000000003" customHeight="1">
      <c r="A267" s="156">
        <v>2960</v>
      </c>
      <c r="B267" s="157" t="s">
        <v>917</v>
      </c>
      <c r="C267" s="156" t="s">
        <v>847</v>
      </c>
      <c r="D267" s="156" t="s">
        <v>772</v>
      </c>
      <c r="E267" s="156" t="s">
        <v>432</v>
      </c>
      <c r="F267" s="158">
        <f t="shared" ref="F267:N267" si="79">SUM(F269)</f>
        <v>0</v>
      </c>
      <c r="G267" s="158">
        <f t="shared" si="79"/>
        <v>0</v>
      </c>
      <c r="H267" s="158">
        <f t="shared" si="79"/>
        <v>0</v>
      </c>
      <c r="I267" s="158">
        <f t="shared" si="79"/>
        <v>0</v>
      </c>
      <c r="J267" s="158">
        <f t="shared" si="79"/>
        <v>0</v>
      </c>
      <c r="K267" s="158">
        <f t="shared" si="79"/>
        <v>0</v>
      </c>
      <c r="L267" s="159">
        <f t="shared" si="79"/>
        <v>0</v>
      </c>
      <c r="M267" s="159">
        <f t="shared" si="79"/>
        <v>0</v>
      </c>
      <c r="N267" s="159">
        <f t="shared" si="79"/>
        <v>0</v>
      </c>
    </row>
    <row r="268" spans="1:14" ht="39.950000000000003" customHeight="1">
      <c r="A268" s="156"/>
      <c r="B268" s="157" t="s">
        <v>380</v>
      </c>
      <c r="C268" s="156"/>
      <c r="D268" s="156"/>
      <c r="E268" s="156"/>
      <c r="F268" s="160"/>
      <c r="G268" s="160"/>
      <c r="H268" s="160"/>
      <c r="I268" s="160"/>
      <c r="J268" s="160"/>
      <c r="K268" s="160"/>
      <c r="L268" s="156"/>
      <c r="M268" s="156"/>
      <c r="N268" s="156"/>
    </row>
    <row r="269" spans="1:14" ht="39.950000000000003" customHeight="1">
      <c r="A269" s="156">
        <v>2961</v>
      </c>
      <c r="B269" s="157" t="s">
        <v>917</v>
      </c>
      <c r="C269" s="156" t="s">
        <v>847</v>
      </c>
      <c r="D269" s="156" t="s">
        <v>772</v>
      </c>
      <c r="E269" s="156" t="s">
        <v>751</v>
      </c>
      <c r="F269" s="158">
        <f>SUM(G269,H269)</f>
        <v>0</v>
      </c>
      <c r="G269" s="158">
        <v>0</v>
      </c>
      <c r="H269" s="158">
        <v>0</v>
      </c>
      <c r="I269" s="158">
        <f>SUM(J269,K269)</f>
        <v>0</v>
      </c>
      <c r="J269" s="158">
        <v>0</v>
      </c>
      <c r="K269" s="158">
        <v>0</v>
      </c>
      <c r="L269" s="159">
        <f>SUM(M269,N269)</f>
        <v>0</v>
      </c>
      <c r="M269" s="159">
        <v>0</v>
      </c>
      <c r="N269" s="159">
        <v>0</v>
      </c>
    </row>
    <row r="270" spans="1:14" ht="39.950000000000003" customHeight="1">
      <c r="A270" s="156">
        <v>2970</v>
      </c>
      <c r="B270" s="157" t="s">
        <v>918</v>
      </c>
      <c r="C270" s="156" t="s">
        <v>847</v>
      </c>
      <c r="D270" s="156" t="s">
        <v>775</v>
      </c>
      <c r="E270" s="156" t="s">
        <v>432</v>
      </c>
      <c r="F270" s="158">
        <f t="shared" ref="F270:N270" si="80">SUM(F272)</f>
        <v>0</v>
      </c>
      <c r="G270" s="158">
        <f t="shared" si="80"/>
        <v>0</v>
      </c>
      <c r="H270" s="158">
        <f t="shared" si="80"/>
        <v>0</v>
      </c>
      <c r="I270" s="158">
        <f t="shared" si="80"/>
        <v>0</v>
      </c>
      <c r="J270" s="158">
        <f t="shared" si="80"/>
        <v>0</v>
      </c>
      <c r="K270" s="158">
        <f t="shared" si="80"/>
        <v>0</v>
      </c>
      <c r="L270" s="159">
        <f t="shared" si="80"/>
        <v>0</v>
      </c>
      <c r="M270" s="159">
        <f t="shared" si="80"/>
        <v>0</v>
      </c>
      <c r="N270" s="159">
        <f t="shared" si="80"/>
        <v>0</v>
      </c>
    </row>
    <row r="271" spans="1:14" ht="39.950000000000003" customHeight="1">
      <c r="A271" s="156"/>
      <c r="B271" s="157" t="s">
        <v>380</v>
      </c>
      <c r="C271" s="156"/>
      <c r="D271" s="156"/>
      <c r="E271" s="156"/>
      <c r="F271" s="160"/>
      <c r="G271" s="160"/>
      <c r="H271" s="160"/>
      <c r="I271" s="160"/>
      <c r="J271" s="160"/>
      <c r="K271" s="160"/>
      <c r="L271" s="156"/>
      <c r="M271" s="156"/>
      <c r="N271" s="156"/>
    </row>
    <row r="272" spans="1:14" ht="39.950000000000003" customHeight="1">
      <c r="A272" s="156">
        <v>2971</v>
      </c>
      <c r="B272" s="157" t="s">
        <v>918</v>
      </c>
      <c r="C272" s="156" t="s">
        <v>847</v>
      </c>
      <c r="D272" s="156" t="s">
        <v>775</v>
      </c>
      <c r="E272" s="156" t="s">
        <v>751</v>
      </c>
      <c r="F272" s="158">
        <f>SUM(G272,H272)</f>
        <v>0</v>
      </c>
      <c r="G272" s="158">
        <v>0</v>
      </c>
      <c r="H272" s="158">
        <v>0</v>
      </c>
      <c r="I272" s="158">
        <f>SUM(J272,K272)</f>
        <v>0</v>
      </c>
      <c r="J272" s="158">
        <v>0</v>
      </c>
      <c r="K272" s="158">
        <v>0</v>
      </c>
      <c r="L272" s="159">
        <f>SUM(M272,N272)</f>
        <v>0</v>
      </c>
      <c r="M272" s="159">
        <v>0</v>
      </c>
      <c r="N272" s="159">
        <v>0</v>
      </c>
    </row>
    <row r="273" spans="1:14" ht="39.950000000000003" customHeight="1">
      <c r="A273" s="156">
        <v>2980</v>
      </c>
      <c r="B273" s="157" t="s">
        <v>919</v>
      </c>
      <c r="C273" s="156" t="s">
        <v>847</v>
      </c>
      <c r="D273" s="156" t="s">
        <v>777</v>
      </c>
      <c r="E273" s="156" t="s">
        <v>432</v>
      </c>
      <c r="F273" s="158">
        <f t="shared" ref="F273:N273" si="81">SUM(F275)</f>
        <v>0</v>
      </c>
      <c r="G273" s="158">
        <f t="shared" si="81"/>
        <v>0</v>
      </c>
      <c r="H273" s="158">
        <f t="shared" si="81"/>
        <v>0</v>
      </c>
      <c r="I273" s="158">
        <f t="shared" si="81"/>
        <v>0</v>
      </c>
      <c r="J273" s="158">
        <f t="shared" si="81"/>
        <v>0</v>
      </c>
      <c r="K273" s="158">
        <f t="shared" si="81"/>
        <v>0</v>
      </c>
      <c r="L273" s="159">
        <f t="shared" si="81"/>
        <v>0</v>
      </c>
      <c r="M273" s="159">
        <f t="shared" si="81"/>
        <v>0</v>
      </c>
      <c r="N273" s="159">
        <f t="shared" si="81"/>
        <v>0</v>
      </c>
    </row>
    <row r="274" spans="1:14" ht="39.950000000000003" customHeight="1">
      <c r="A274" s="156"/>
      <c r="B274" s="157" t="s">
        <v>380</v>
      </c>
      <c r="C274" s="156"/>
      <c r="D274" s="156"/>
      <c r="E274" s="156"/>
      <c r="F274" s="160"/>
      <c r="G274" s="160"/>
      <c r="H274" s="160"/>
      <c r="I274" s="160"/>
      <c r="J274" s="160"/>
      <c r="K274" s="160"/>
      <c r="L274" s="156"/>
      <c r="M274" s="156"/>
      <c r="N274" s="156"/>
    </row>
    <row r="275" spans="1:14" ht="39.950000000000003" customHeight="1">
      <c r="A275" s="156">
        <v>2981</v>
      </c>
      <c r="B275" s="157" t="s">
        <v>919</v>
      </c>
      <c r="C275" s="156" t="s">
        <v>847</v>
      </c>
      <c r="D275" s="156" t="s">
        <v>777</v>
      </c>
      <c r="E275" s="156" t="s">
        <v>751</v>
      </c>
      <c r="F275" s="158">
        <f>SUM(G275,H275)</f>
        <v>0</v>
      </c>
      <c r="G275" s="158">
        <v>0</v>
      </c>
      <c r="H275" s="158">
        <v>0</v>
      </c>
      <c r="I275" s="158">
        <f>SUM(J275,K275)</f>
        <v>0</v>
      </c>
      <c r="J275" s="158">
        <v>0</v>
      </c>
      <c r="K275" s="158">
        <v>0</v>
      </c>
      <c r="L275" s="159">
        <f>SUM(M275,N275)</f>
        <v>0</v>
      </c>
      <c r="M275" s="159">
        <v>0</v>
      </c>
      <c r="N275" s="159">
        <v>0</v>
      </c>
    </row>
    <row r="276" spans="1:14" ht="39.950000000000003" customHeight="1">
      <c r="A276" s="156">
        <v>3000</v>
      </c>
      <c r="B276" s="157" t="s">
        <v>920</v>
      </c>
      <c r="C276" s="156" t="s">
        <v>921</v>
      </c>
      <c r="D276" s="156" t="s">
        <v>432</v>
      </c>
      <c r="E276" s="156" t="s">
        <v>432</v>
      </c>
      <c r="F276" s="158">
        <f t="shared" ref="F276:L276" si="82">SUM(F278,F282,F285,F288,F291,F294,F297,F300,F304)</f>
        <v>5300</v>
      </c>
      <c r="G276" s="158">
        <f t="shared" si="82"/>
        <v>5300</v>
      </c>
      <c r="H276" s="158">
        <f t="shared" si="82"/>
        <v>0</v>
      </c>
      <c r="I276" s="158">
        <f t="shared" si="82"/>
        <v>5300</v>
      </c>
      <c r="J276" s="158">
        <f t="shared" si="82"/>
        <v>5300</v>
      </c>
      <c r="K276" s="158">
        <f t="shared" si="82"/>
        <v>0</v>
      </c>
      <c r="L276" s="159">
        <f t="shared" si="82"/>
        <v>1385</v>
      </c>
      <c r="M276" s="159">
        <f>SUM(M278,M282,M285,M288,M291,M294,M297,M2300,M304)</f>
        <v>1385</v>
      </c>
      <c r="N276" s="159">
        <f>SUM(N278,N282,N285,N288,N291,N294,N297,N300,N304)</f>
        <v>0</v>
      </c>
    </row>
    <row r="277" spans="1:14" ht="39.950000000000003" customHeight="1">
      <c r="A277" s="156"/>
      <c r="B277" s="157" t="s">
        <v>380</v>
      </c>
      <c r="C277" s="156"/>
      <c r="D277" s="156"/>
      <c r="E277" s="156"/>
      <c r="F277" s="160"/>
      <c r="G277" s="160"/>
      <c r="H277" s="160"/>
      <c r="I277" s="160"/>
      <c r="J277" s="160"/>
      <c r="K277" s="160"/>
      <c r="L277" s="156"/>
      <c r="M277" s="156"/>
      <c r="N277" s="156"/>
    </row>
    <row r="278" spans="1:14" ht="39.950000000000003" customHeight="1">
      <c r="A278" s="156">
        <v>3010</v>
      </c>
      <c r="B278" s="157" t="s">
        <v>922</v>
      </c>
      <c r="C278" s="156" t="s">
        <v>921</v>
      </c>
      <c r="D278" s="156" t="s">
        <v>751</v>
      </c>
      <c r="E278" s="156" t="s">
        <v>432</v>
      </c>
      <c r="F278" s="158">
        <f t="shared" ref="F278:N278" si="83">SUM(F280:F281)</f>
        <v>0</v>
      </c>
      <c r="G278" s="158">
        <f t="shared" si="83"/>
        <v>0</v>
      </c>
      <c r="H278" s="158">
        <f t="shared" si="83"/>
        <v>0</v>
      </c>
      <c r="I278" s="158">
        <f t="shared" si="83"/>
        <v>0</v>
      </c>
      <c r="J278" s="158">
        <f t="shared" si="83"/>
        <v>0</v>
      </c>
      <c r="K278" s="158">
        <f t="shared" si="83"/>
        <v>0</v>
      </c>
      <c r="L278" s="159">
        <f t="shared" si="83"/>
        <v>0</v>
      </c>
      <c r="M278" s="159">
        <f t="shared" si="83"/>
        <v>0</v>
      </c>
      <c r="N278" s="159">
        <f t="shared" si="83"/>
        <v>0</v>
      </c>
    </row>
    <row r="279" spans="1:14" ht="39.950000000000003" customHeight="1">
      <c r="A279" s="156"/>
      <c r="B279" s="157" t="s">
        <v>380</v>
      </c>
      <c r="C279" s="156"/>
      <c r="D279" s="156"/>
      <c r="E279" s="156"/>
      <c r="F279" s="160"/>
      <c r="G279" s="160"/>
      <c r="H279" s="160"/>
      <c r="I279" s="160"/>
      <c r="J279" s="160"/>
      <c r="K279" s="160"/>
      <c r="L279" s="156"/>
      <c r="M279" s="156"/>
      <c r="N279" s="156"/>
    </row>
    <row r="280" spans="1:14" ht="39.950000000000003" customHeight="1">
      <c r="A280" s="156">
        <v>3011</v>
      </c>
      <c r="B280" s="157" t="s">
        <v>923</v>
      </c>
      <c r="C280" s="156" t="s">
        <v>921</v>
      </c>
      <c r="D280" s="156" t="s">
        <v>751</v>
      </c>
      <c r="E280" s="156" t="s">
        <v>751</v>
      </c>
      <c r="F280" s="158">
        <f>SUM(G280,H280)</f>
        <v>0</v>
      </c>
      <c r="G280" s="158">
        <v>0</v>
      </c>
      <c r="H280" s="158">
        <v>0</v>
      </c>
      <c r="I280" s="158">
        <f>SUM(J280,K280)</f>
        <v>0</v>
      </c>
      <c r="J280" s="158">
        <v>0</v>
      </c>
      <c r="K280" s="158">
        <v>0</v>
      </c>
      <c r="L280" s="159">
        <f>SUM(M280,N280)</f>
        <v>0</v>
      </c>
      <c r="M280" s="159">
        <v>0</v>
      </c>
      <c r="N280" s="159">
        <v>0</v>
      </c>
    </row>
    <row r="281" spans="1:14" ht="39.950000000000003" customHeight="1">
      <c r="A281" s="156">
        <v>3012</v>
      </c>
      <c r="B281" s="157" t="s">
        <v>924</v>
      </c>
      <c r="C281" s="156" t="s">
        <v>921</v>
      </c>
      <c r="D281" s="156" t="s">
        <v>751</v>
      </c>
      <c r="E281" s="156" t="s">
        <v>755</v>
      </c>
      <c r="F281" s="158">
        <f>SUM(G281,H281)</f>
        <v>0</v>
      </c>
      <c r="G281" s="158">
        <v>0</v>
      </c>
      <c r="H281" s="158">
        <v>0</v>
      </c>
      <c r="I281" s="158">
        <f>SUM(J281,K281)</f>
        <v>0</v>
      </c>
      <c r="J281" s="158">
        <v>0</v>
      </c>
      <c r="K281" s="158">
        <v>0</v>
      </c>
      <c r="L281" s="159">
        <f>SUM(M281,N281)</f>
        <v>0</v>
      </c>
      <c r="M281" s="159">
        <v>0</v>
      </c>
      <c r="N281" s="159">
        <v>0</v>
      </c>
    </row>
    <row r="282" spans="1:14" ht="39.950000000000003" customHeight="1">
      <c r="A282" s="156">
        <v>3020</v>
      </c>
      <c r="B282" s="157" t="s">
        <v>925</v>
      </c>
      <c r="C282" s="156" t="s">
        <v>921</v>
      </c>
      <c r="D282" s="156" t="s">
        <v>755</v>
      </c>
      <c r="E282" s="156" t="s">
        <v>432</v>
      </c>
      <c r="F282" s="158">
        <f t="shared" ref="F282:N282" si="84">SUM(F284)</f>
        <v>0</v>
      </c>
      <c r="G282" s="158">
        <f t="shared" si="84"/>
        <v>0</v>
      </c>
      <c r="H282" s="158">
        <f t="shared" si="84"/>
        <v>0</v>
      </c>
      <c r="I282" s="158">
        <f t="shared" si="84"/>
        <v>0</v>
      </c>
      <c r="J282" s="158">
        <f t="shared" si="84"/>
        <v>0</v>
      </c>
      <c r="K282" s="158">
        <f t="shared" si="84"/>
        <v>0</v>
      </c>
      <c r="L282" s="159">
        <f t="shared" si="84"/>
        <v>0</v>
      </c>
      <c r="M282" s="159">
        <f t="shared" si="84"/>
        <v>0</v>
      </c>
      <c r="N282" s="159">
        <f t="shared" si="84"/>
        <v>0</v>
      </c>
    </row>
    <row r="283" spans="1:14" ht="39.950000000000003" customHeight="1">
      <c r="A283" s="156"/>
      <c r="B283" s="157" t="s">
        <v>380</v>
      </c>
      <c r="C283" s="156"/>
      <c r="D283" s="156"/>
      <c r="E283" s="156"/>
      <c r="F283" s="160"/>
      <c r="G283" s="160"/>
      <c r="H283" s="160"/>
      <c r="I283" s="160"/>
      <c r="J283" s="160"/>
      <c r="K283" s="160"/>
      <c r="L283" s="156"/>
      <c r="M283" s="156"/>
      <c r="N283" s="156"/>
    </row>
    <row r="284" spans="1:14" ht="39.950000000000003" customHeight="1">
      <c r="A284" s="156">
        <v>3021</v>
      </c>
      <c r="B284" s="157" t="s">
        <v>925</v>
      </c>
      <c r="C284" s="156" t="s">
        <v>921</v>
      </c>
      <c r="D284" s="156" t="s">
        <v>755</v>
      </c>
      <c r="E284" s="156" t="s">
        <v>751</v>
      </c>
      <c r="F284" s="158">
        <f>SUM(G284,H284)</f>
        <v>0</v>
      </c>
      <c r="G284" s="158">
        <v>0</v>
      </c>
      <c r="H284" s="158">
        <v>0</v>
      </c>
      <c r="I284" s="158">
        <f>SUM(J284,K284)</f>
        <v>0</v>
      </c>
      <c r="J284" s="158">
        <v>0</v>
      </c>
      <c r="K284" s="158">
        <v>0</v>
      </c>
      <c r="L284" s="159">
        <f>SUM(M284,N284)</f>
        <v>0</v>
      </c>
      <c r="M284" s="159">
        <v>0</v>
      </c>
      <c r="N284" s="159">
        <v>0</v>
      </c>
    </row>
    <row r="285" spans="1:14" ht="39.950000000000003" customHeight="1">
      <c r="A285" s="156">
        <v>3030</v>
      </c>
      <c r="B285" s="157" t="s">
        <v>926</v>
      </c>
      <c r="C285" s="156" t="s">
        <v>921</v>
      </c>
      <c r="D285" s="156" t="s">
        <v>757</v>
      </c>
      <c r="E285" s="156" t="s">
        <v>432</v>
      </c>
      <c r="F285" s="158">
        <f t="shared" ref="F285:N285" si="85">SUM(F287)</f>
        <v>0</v>
      </c>
      <c r="G285" s="158">
        <f t="shared" si="85"/>
        <v>0</v>
      </c>
      <c r="H285" s="158">
        <f t="shared" si="85"/>
        <v>0</v>
      </c>
      <c r="I285" s="158">
        <f t="shared" si="85"/>
        <v>0</v>
      </c>
      <c r="J285" s="158">
        <f t="shared" si="85"/>
        <v>0</v>
      </c>
      <c r="K285" s="158">
        <f t="shared" si="85"/>
        <v>0</v>
      </c>
      <c r="L285" s="159">
        <f t="shared" si="85"/>
        <v>0</v>
      </c>
      <c r="M285" s="159">
        <f t="shared" si="85"/>
        <v>0</v>
      </c>
      <c r="N285" s="159">
        <f t="shared" si="85"/>
        <v>0</v>
      </c>
    </row>
    <row r="286" spans="1:14" ht="39.950000000000003" customHeight="1">
      <c r="A286" s="156"/>
      <c r="B286" s="157" t="s">
        <v>380</v>
      </c>
      <c r="C286" s="156"/>
      <c r="D286" s="156"/>
      <c r="E286" s="156"/>
      <c r="F286" s="160"/>
      <c r="G286" s="160"/>
      <c r="H286" s="160"/>
      <c r="I286" s="160"/>
      <c r="J286" s="160"/>
      <c r="K286" s="160"/>
      <c r="L286" s="156"/>
      <c r="M286" s="156"/>
      <c r="N286" s="156"/>
    </row>
    <row r="287" spans="1:14" ht="39.950000000000003" customHeight="1">
      <c r="A287" s="156">
        <v>3031</v>
      </c>
      <c r="B287" s="157" t="s">
        <v>926</v>
      </c>
      <c r="C287" s="156" t="s">
        <v>921</v>
      </c>
      <c r="D287" s="156" t="s">
        <v>757</v>
      </c>
      <c r="E287" s="156" t="s">
        <v>751</v>
      </c>
      <c r="F287" s="158">
        <f>SUM(G287,H287)</f>
        <v>0</v>
      </c>
      <c r="G287" s="158">
        <v>0</v>
      </c>
      <c r="H287" s="158">
        <v>0</v>
      </c>
      <c r="I287" s="158">
        <f>SUM(J287,K287)</f>
        <v>0</v>
      </c>
      <c r="J287" s="158">
        <v>0</v>
      </c>
      <c r="K287" s="158">
        <v>0</v>
      </c>
      <c r="L287" s="159">
        <f>SUM(M287,N287)</f>
        <v>0</v>
      </c>
      <c r="M287" s="159">
        <v>0</v>
      </c>
      <c r="N287" s="159">
        <v>0</v>
      </c>
    </row>
    <row r="288" spans="1:14" ht="39.950000000000003" customHeight="1">
      <c r="A288" s="156">
        <v>3040</v>
      </c>
      <c r="B288" s="157" t="s">
        <v>927</v>
      </c>
      <c r="C288" s="156" t="s">
        <v>921</v>
      </c>
      <c r="D288" s="156" t="s">
        <v>766</v>
      </c>
      <c r="E288" s="156" t="s">
        <v>432</v>
      </c>
      <c r="F288" s="158">
        <f t="shared" ref="F288:N288" si="86">SUM(F290)</f>
        <v>0</v>
      </c>
      <c r="G288" s="158">
        <f t="shared" si="86"/>
        <v>0</v>
      </c>
      <c r="H288" s="158">
        <f t="shared" si="86"/>
        <v>0</v>
      </c>
      <c r="I288" s="158">
        <f t="shared" si="86"/>
        <v>0</v>
      </c>
      <c r="J288" s="158">
        <f t="shared" si="86"/>
        <v>0</v>
      </c>
      <c r="K288" s="158">
        <f t="shared" si="86"/>
        <v>0</v>
      </c>
      <c r="L288" s="159">
        <f t="shared" si="86"/>
        <v>0</v>
      </c>
      <c r="M288" s="159">
        <f t="shared" si="86"/>
        <v>0</v>
      </c>
      <c r="N288" s="159">
        <f t="shared" si="86"/>
        <v>0</v>
      </c>
    </row>
    <row r="289" spans="1:14" ht="39.950000000000003" customHeight="1">
      <c r="A289" s="156"/>
      <c r="B289" s="157" t="s">
        <v>380</v>
      </c>
      <c r="C289" s="156"/>
      <c r="D289" s="156"/>
      <c r="E289" s="156"/>
      <c r="F289" s="160"/>
      <c r="G289" s="160"/>
      <c r="H289" s="160"/>
      <c r="I289" s="160"/>
      <c r="J289" s="160"/>
      <c r="K289" s="160"/>
      <c r="L289" s="156"/>
      <c r="M289" s="156"/>
      <c r="N289" s="156"/>
    </row>
    <row r="290" spans="1:14" ht="39.950000000000003" customHeight="1">
      <c r="A290" s="156">
        <v>3041</v>
      </c>
      <c r="B290" s="157" t="s">
        <v>927</v>
      </c>
      <c r="C290" s="156" t="s">
        <v>921</v>
      </c>
      <c r="D290" s="156" t="s">
        <v>766</v>
      </c>
      <c r="E290" s="156" t="s">
        <v>751</v>
      </c>
      <c r="F290" s="158">
        <f>SUM(G290,H290)</f>
        <v>0</v>
      </c>
      <c r="G290" s="158">
        <v>0</v>
      </c>
      <c r="H290" s="158">
        <v>0</v>
      </c>
      <c r="I290" s="158">
        <f>SUM(J290,K290)</f>
        <v>0</v>
      </c>
      <c r="J290" s="158">
        <v>0</v>
      </c>
      <c r="K290" s="158">
        <v>0</v>
      </c>
      <c r="L290" s="159">
        <f>SUM(M290,N290)</f>
        <v>0</v>
      </c>
      <c r="M290" s="159">
        <v>0</v>
      </c>
      <c r="N290" s="159">
        <v>0</v>
      </c>
    </row>
    <row r="291" spans="1:14" ht="39.950000000000003" customHeight="1">
      <c r="A291" s="156">
        <v>3050</v>
      </c>
      <c r="B291" s="157" t="s">
        <v>928</v>
      </c>
      <c r="C291" s="156" t="s">
        <v>921</v>
      </c>
      <c r="D291" s="156" t="s">
        <v>769</v>
      </c>
      <c r="E291" s="156" t="s">
        <v>432</v>
      </c>
      <c r="F291" s="158">
        <f t="shared" ref="F291:N291" si="87">SUM(F293)</f>
        <v>0</v>
      </c>
      <c r="G291" s="158">
        <f t="shared" si="87"/>
        <v>0</v>
      </c>
      <c r="H291" s="158">
        <f t="shared" si="87"/>
        <v>0</v>
      </c>
      <c r="I291" s="158">
        <f t="shared" si="87"/>
        <v>0</v>
      </c>
      <c r="J291" s="158">
        <f t="shared" si="87"/>
        <v>0</v>
      </c>
      <c r="K291" s="158">
        <f t="shared" si="87"/>
        <v>0</v>
      </c>
      <c r="L291" s="159">
        <f t="shared" si="87"/>
        <v>0</v>
      </c>
      <c r="M291" s="159">
        <f t="shared" si="87"/>
        <v>0</v>
      </c>
      <c r="N291" s="159">
        <f t="shared" si="87"/>
        <v>0</v>
      </c>
    </row>
    <row r="292" spans="1:14" ht="39.950000000000003" customHeight="1">
      <c r="A292" s="156"/>
      <c r="B292" s="157" t="s">
        <v>380</v>
      </c>
      <c r="C292" s="156"/>
      <c r="D292" s="156"/>
      <c r="E292" s="156"/>
      <c r="F292" s="160"/>
      <c r="G292" s="160"/>
      <c r="H292" s="160"/>
      <c r="I292" s="160"/>
      <c r="J292" s="160"/>
      <c r="K292" s="160"/>
      <c r="L292" s="156"/>
      <c r="M292" s="156"/>
      <c r="N292" s="156"/>
    </row>
    <row r="293" spans="1:14" ht="39.950000000000003" customHeight="1">
      <c r="A293" s="156">
        <v>3051</v>
      </c>
      <c r="B293" s="157" t="s">
        <v>928</v>
      </c>
      <c r="C293" s="156" t="s">
        <v>921</v>
      </c>
      <c r="D293" s="156" t="s">
        <v>769</v>
      </c>
      <c r="E293" s="156" t="s">
        <v>751</v>
      </c>
      <c r="F293" s="158">
        <f>SUM(G293,H293)</f>
        <v>0</v>
      </c>
      <c r="G293" s="158">
        <v>0</v>
      </c>
      <c r="H293" s="158">
        <v>0</v>
      </c>
      <c r="I293" s="158">
        <f>SUM(J293,K293)</f>
        <v>0</v>
      </c>
      <c r="J293" s="158">
        <v>0</v>
      </c>
      <c r="K293" s="158">
        <v>0</v>
      </c>
      <c r="L293" s="159">
        <f>SUM(M293,N293)</f>
        <v>0</v>
      </c>
      <c r="M293" s="159">
        <v>0</v>
      </c>
      <c r="N293" s="159">
        <v>0</v>
      </c>
    </row>
    <row r="294" spans="1:14" ht="39.950000000000003" customHeight="1">
      <c r="A294" s="156">
        <v>3060</v>
      </c>
      <c r="B294" s="157" t="s">
        <v>929</v>
      </c>
      <c r="C294" s="156" t="s">
        <v>921</v>
      </c>
      <c r="D294" s="156" t="s">
        <v>772</v>
      </c>
      <c r="E294" s="156" t="s">
        <v>432</v>
      </c>
      <c r="F294" s="158">
        <f t="shared" ref="F294:N294" si="88">SUM(F296)</f>
        <v>0</v>
      </c>
      <c r="G294" s="158">
        <f t="shared" si="88"/>
        <v>0</v>
      </c>
      <c r="H294" s="158">
        <f t="shared" si="88"/>
        <v>0</v>
      </c>
      <c r="I294" s="158">
        <f t="shared" si="88"/>
        <v>0</v>
      </c>
      <c r="J294" s="158">
        <f t="shared" si="88"/>
        <v>0</v>
      </c>
      <c r="K294" s="158">
        <f t="shared" si="88"/>
        <v>0</v>
      </c>
      <c r="L294" s="159">
        <f t="shared" si="88"/>
        <v>0</v>
      </c>
      <c r="M294" s="159">
        <f t="shared" si="88"/>
        <v>0</v>
      </c>
      <c r="N294" s="159">
        <f t="shared" si="88"/>
        <v>0</v>
      </c>
    </row>
    <row r="295" spans="1:14" ht="39.950000000000003" customHeight="1">
      <c r="A295" s="156"/>
      <c r="B295" s="157" t="s">
        <v>380</v>
      </c>
      <c r="C295" s="156"/>
      <c r="D295" s="156"/>
      <c r="E295" s="156"/>
      <c r="F295" s="160"/>
      <c r="G295" s="160"/>
      <c r="H295" s="160"/>
      <c r="I295" s="160"/>
      <c r="J295" s="160"/>
      <c r="K295" s="160"/>
      <c r="L295" s="156"/>
      <c r="M295" s="156"/>
      <c r="N295" s="156"/>
    </row>
    <row r="296" spans="1:14" ht="39.950000000000003" customHeight="1">
      <c r="A296" s="156">
        <v>3061</v>
      </c>
      <c r="B296" s="157" t="s">
        <v>929</v>
      </c>
      <c r="C296" s="156" t="s">
        <v>921</v>
      </c>
      <c r="D296" s="156" t="s">
        <v>772</v>
      </c>
      <c r="E296" s="156" t="s">
        <v>751</v>
      </c>
      <c r="F296" s="158">
        <f>SUM(G296,H296)</f>
        <v>0</v>
      </c>
      <c r="G296" s="158">
        <v>0</v>
      </c>
      <c r="H296" s="158">
        <v>0</v>
      </c>
      <c r="I296" s="158">
        <f>SUM(J296,K296)</f>
        <v>0</v>
      </c>
      <c r="J296" s="158">
        <v>0</v>
      </c>
      <c r="K296" s="158">
        <v>0</v>
      </c>
      <c r="L296" s="159">
        <f>SUM(M296,N296)</f>
        <v>0</v>
      </c>
      <c r="M296" s="159">
        <v>0</v>
      </c>
      <c r="N296" s="159">
        <v>0</v>
      </c>
    </row>
    <row r="297" spans="1:14" ht="39.950000000000003" customHeight="1">
      <c r="A297" s="156">
        <v>3070</v>
      </c>
      <c r="B297" s="157" t="s">
        <v>930</v>
      </c>
      <c r="C297" s="156" t="s">
        <v>921</v>
      </c>
      <c r="D297" s="156" t="s">
        <v>775</v>
      </c>
      <c r="E297" s="156" t="s">
        <v>432</v>
      </c>
      <c r="F297" s="158">
        <f t="shared" ref="F297:N297" si="89">SUM(F299)</f>
        <v>5300</v>
      </c>
      <c r="G297" s="158">
        <f t="shared" si="89"/>
        <v>5300</v>
      </c>
      <c r="H297" s="158">
        <f t="shared" si="89"/>
        <v>0</v>
      </c>
      <c r="I297" s="158">
        <f t="shared" si="89"/>
        <v>5300</v>
      </c>
      <c r="J297" s="158">
        <f t="shared" si="89"/>
        <v>5300</v>
      </c>
      <c r="K297" s="158">
        <f t="shared" si="89"/>
        <v>0</v>
      </c>
      <c r="L297" s="159">
        <f t="shared" si="89"/>
        <v>1385</v>
      </c>
      <c r="M297" s="159">
        <f t="shared" si="89"/>
        <v>1385</v>
      </c>
      <c r="N297" s="159">
        <f t="shared" si="89"/>
        <v>0</v>
      </c>
    </row>
    <row r="298" spans="1:14" ht="39.950000000000003" customHeight="1">
      <c r="A298" s="156"/>
      <c r="B298" s="157" t="s">
        <v>380</v>
      </c>
      <c r="C298" s="156"/>
      <c r="D298" s="156"/>
      <c r="E298" s="156"/>
      <c r="F298" s="160"/>
      <c r="G298" s="160"/>
      <c r="H298" s="160"/>
      <c r="I298" s="160"/>
      <c r="J298" s="160"/>
      <c r="K298" s="160"/>
      <c r="L298" s="156"/>
      <c r="M298" s="156"/>
      <c r="N298" s="156"/>
    </row>
    <row r="299" spans="1:14" ht="39.950000000000003" customHeight="1">
      <c r="A299" s="156">
        <v>3071</v>
      </c>
      <c r="B299" s="157" t="s">
        <v>930</v>
      </c>
      <c r="C299" s="156" t="s">
        <v>921</v>
      </c>
      <c r="D299" s="156" t="s">
        <v>775</v>
      </c>
      <c r="E299" s="156" t="s">
        <v>751</v>
      </c>
      <c r="F299" s="158">
        <f>SUM(G299,H299)</f>
        <v>5300</v>
      </c>
      <c r="G299" s="158">
        <v>5300</v>
      </c>
      <c r="H299" s="158">
        <v>0</v>
      </c>
      <c r="I299" s="158">
        <f>SUM(J299,K299)</f>
        <v>5300</v>
      </c>
      <c r="J299" s="158">
        <v>5300</v>
      </c>
      <c r="K299" s="158">
        <v>0</v>
      </c>
      <c r="L299" s="159">
        <f>SUM(M299,N299)</f>
        <v>1385</v>
      </c>
      <c r="M299" s="159">
        <v>1385</v>
      </c>
      <c r="N299" s="159">
        <v>0</v>
      </c>
    </row>
    <row r="300" spans="1:14" ht="39.950000000000003" customHeight="1">
      <c r="A300" s="156">
        <v>3080</v>
      </c>
      <c r="B300" s="157" t="s">
        <v>931</v>
      </c>
      <c r="C300" s="156" t="s">
        <v>921</v>
      </c>
      <c r="D300" s="156" t="s">
        <v>777</v>
      </c>
      <c r="E300" s="156" t="s">
        <v>432</v>
      </c>
      <c r="F300" s="158">
        <f t="shared" ref="F300:N300" si="90">SUM(F302)</f>
        <v>0</v>
      </c>
      <c r="G300" s="158">
        <f t="shared" si="90"/>
        <v>0</v>
      </c>
      <c r="H300" s="158">
        <f t="shared" si="90"/>
        <v>0</v>
      </c>
      <c r="I300" s="158">
        <f t="shared" si="90"/>
        <v>0</v>
      </c>
      <c r="J300" s="158">
        <f t="shared" si="90"/>
        <v>0</v>
      </c>
      <c r="K300" s="158">
        <f t="shared" si="90"/>
        <v>0</v>
      </c>
      <c r="L300" s="159">
        <f t="shared" si="90"/>
        <v>0</v>
      </c>
      <c r="M300" s="159">
        <f t="shared" si="90"/>
        <v>0</v>
      </c>
      <c r="N300" s="159">
        <f t="shared" si="90"/>
        <v>0</v>
      </c>
    </row>
    <row r="301" spans="1:14" ht="39.950000000000003" customHeight="1">
      <c r="A301" s="156"/>
      <c r="B301" s="157" t="s">
        <v>380</v>
      </c>
      <c r="C301" s="156"/>
      <c r="D301" s="156"/>
      <c r="E301" s="156"/>
      <c r="F301" s="160"/>
      <c r="G301" s="160"/>
      <c r="H301" s="160"/>
      <c r="I301" s="160"/>
      <c r="J301" s="160"/>
      <c r="K301" s="160"/>
      <c r="L301" s="156"/>
      <c r="M301" s="156"/>
      <c r="N301" s="156"/>
    </row>
    <row r="302" spans="1:14" ht="39.950000000000003" customHeight="1">
      <c r="A302" s="156">
        <v>3081</v>
      </c>
      <c r="B302" s="157" t="s">
        <v>931</v>
      </c>
      <c r="C302" s="156" t="s">
        <v>921</v>
      </c>
      <c r="D302" s="156" t="s">
        <v>777</v>
      </c>
      <c r="E302" s="156" t="s">
        <v>751</v>
      </c>
      <c r="F302" s="158">
        <f>SUM(G302,H302)</f>
        <v>0</v>
      </c>
      <c r="G302" s="158">
        <v>0</v>
      </c>
      <c r="H302" s="158">
        <v>0</v>
      </c>
      <c r="I302" s="158">
        <f>SUM(J302,K302)</f>
        <v>0</v>
      </c>
      <c r="J302" s="158">
        <v>0</v>
      </c>
      <c r="K302" s="158">
        <v>0</v>
      </c>
      <c r="L302" s="159">
        <f>SUM(M302,N302)</f>
        <v>0</v>
      </c>
      <c r="M302" s="159">
        <v>0</v>
      </c>
      <c r="N302" s="159">
        <v>0</v>
      </c>
    </row>
    <row r="303" spans="1:14" ht="39.950000000000003" customHeight="1">
      <c r="A303" s="156"/>
      <c r="B303" s="157" t="s">
        <v>380</v>
      </c>
      <c r="C303" s="156"/>
      <c r="D303" s="156"/>
      <c r="E303" s="156"/>
      <c r="F303" s="160"/>
      <c r="G303" s="160"/>
      <c r="H303" s="160"/>
      <c r="I303" s="160"/>
      <c r="J303" s="160"/>
      <c r="K303" s="160"/>
      <c r="L303" s="156"/>
      <c r="M303" s="156"/>
      <c r="N303" s="156"/>
    </row>
    <row r="304" spans="1:14" ht="39.950000000000003" customHeight="1">
      <c r="A304" s="156">
        <v>3090</v>
      </c>
      <c r="B304" s="157" t="s">
        <v>932</v>
      </c>
      <c r="C304" s="156" t="s">
        <v>921</v>
      </c>
      <c r="D304" s="156" t="s">
        <v>847</v>
      </c>
      <c r="E304" s="156" t="s">
        <v>432</v>
      </c>
      <c r="F304" s="158">
        <f t="shared" ref="F304:N304" si="91">SUM(F306:F307)</f>
        <v>0</v>
      </c>
      <c r="G304" s="158">
        <f t="shared" si="91"/>
        <v>0</v>
      </c>
      <c r="H304" s="158">
        <f t="shared" si="91"/>
        <v>0</v>
      </c>
      <c r="I304" s="158">
        <f t="shared" si="91"/>
        <v>0</v>
      </c>
      <c r="J304" s="158">
        <f t="shared" si="91"/>
        <v>0</v>
      </c>
      <c r="K304" s="158">
        <f t="shared" si="91"/>
        <v>0</v>
      </c>
      <c r="L304" s="159">
        <f t="shared" si="91"/>
        <v>0</v>
      </c>
      <c r="M304" s="159">
        <f t="shared" si="91"/>
        <v>0</v>
      </c>
      <c r="N304" s="159">
        <f t="shared" si="91"/>
        <v>0</v>
      </c>
    </row>
    <row r="305" spans="1:14" ht="39.950000000000003" customHeight="1">
      <c r="A305" s="156"/>
      <c r="B305" s="157" t="s">
        <v>380</v>
      </c>
      <c r="C305" s="156"/>
      <c r="D305" s="156"/>
      <c r="E305" s="156"/>
      <c r="F305" s="160"/>
      <c r="G305" s="160"/>
      <c r="H305" s="160"/>
      <c r="I305" s="160"/>
      <c r="J305" s="160"/>
      <c r="K305" s="160"/>
      <c r="L305" s="156"/>
      <c r="M305" s="156"/>
      <c r="N305" s="156"/>
    </row>
    <row r="306" spans="1:14" ht="39.950000000000003" customHeight="1">
      <c r="A306" s="156">
        <v>3091</v>
      </c>
      <c r="B306" s="157" t="s">
        <v>932</v>
      </c>
      <c r="C306" s="156" t="s">
        <v>921</v>
      </c>
      <c r="D306" s="156" t="s">
        <v>847</v>
      </c>
      <c r="E306" s="156" t="s">
        <v>751</v>
      </c>
      <c r="F306" s="158">
        <f>SUM(G306,H306)</f>
        <v>0</v>
      </c>
      <c r="G306" s="158">
        <v>0</v>
      </c>
      <c r="H306" s="158">
        <v>0</v>
      </c>
      <c r="I306" s="158">
        <f>SUM(J306,K306)</f>
        <v>0</v>
      </c>
      <c r="J306" s="158">
        <v>0</v>
      </c>
      <c r="K306" s="158">
        <v>0</v>
      </c>
      <c r="L306" s="159">
        <f>SUM(M306,N306)</f>
        <v>0</v>
      </c>
      <c r="M306" s="159">
        <v>0</v>
      </c>
      <c r="N306" s="159">
        <v>0</v>
      </c>
    </row>
    <row r="307" spans="1:14" ht="39.950000000000003" customHeight="1">
      <c r="A307" s="156">
        <v>3092</v>
      </c>
      <c r="B307" s="157" t="s">
        <v>933</v>
      </c>
      <c r="C307" s="156" t="s">
        <v>921</v>
      </c>
      <c r="D307" s="156" t="s">
        <v>847</v>
      </c>
      <c r="E307" s="156" t="s">
        <v>755</v>
      </c>
      <c r="F307" s="158">
        <f>SUM(G307,H307)</f>
        <v>0</v>
      </c>
      <c r="G307" s="158">
        <v>0</v>
      </c>
      <c r="H307" s="158">
        <v>0</v>
      </c>
      <c r="I307" s="158">
        <f>SUM(J307,K307)</f>
        <v>0</v>
      </c>
      <c r="J307" s="158">
        <v>0</v>
      </c>
      <c r="K307" s="158">
        <v>0</v>
      </c>
      <c r="L307" s="159">
        <f>SUM(M307,N307)</f>
        <v>0</v>
      </c>
      <c r="M307" s="159">
        <v>0</v>
      </c>
      <c r="N307" s="159">
        <v>0</v>
      </c>
    </row>
    <row r="308" spans="1:14" ht="39.950000000000003" customHeight="1">
      <c r="A308" s="156">
        <v>3100</v>
      </c>
      <c r="B308" s="157" t="s">
        <v>934</v>
      </c>
      <c r="C308" s="156" t="s">
        <v>935</v>
      </c>
      <c r="D308" s="156" t="s">
        <v>432</v>
      </c>
      <c r="E308" s="156" t="s">
        <v>432</v>
      </c>
      <c r="F308" s="158">
        <f t="shared" ref="F308:N308" si="92">SUM(F310)</f>
        <v>50000</v>
      </c>
      <c r="G308" s="158">
        <f t="shared" si="92"/>
        <v>150000</v>
      </c>
      <c r="H308" s="158">
        <f t="shared" si="92"/>
        <v>0</v>
      </c>
      <c r="I308" s="158">
        <f t="shared" si="92"/>
        <v>3000</v>
      </c>
      <c r="J308" s="158">
        <f t="shared" si="92"/>
        <v>150000</v>
      </c>
      <c r="K308" s="158">
        <f t="shared" si="92"/>
        <v>0</v>
      </c>
      <c r="L308" s="159">
        <f t="shared" si="92"/>
        <v>0</v>
      </c>
      <c r="M308" s="159">
        <f t="shared" si="92"/>
        <v>85000</v>
      </c>
      <c r="N308" s="159">
        <f t="shared" si="92"/>
        <v>0</v>
      </c>
    </row>
    <row r="309" spans="1:14" ht="39.950000000000003" customHeight="1">
      <c r="A309" s="156"/>
      <c r="B309" s="157" t="s">
        <v>380</v>
      </c>
      <c r="C309" s="156"/>
      <c r="D309" s="156"/>
      <c r="E309" s="156"/>
      <c r="F309" s="160"/>
      <c r="G309" s="160"/>
      <c r="H309" s="160"/>
      <c r="I309" s="160"/>
      <c r="J309" s="160"/>
      <c r="K309" s="160"/>
      <c r="L309" s="156"/>
      <c r="M309" s="156"/>
      <c r="N309" s="156"/>
    </row>
    <row r="310" spans="1:14" ht="39.950000000000003" customHeight="1">
      <c r="A310" s="156">
        <v>3110</v>
      </c>
      <c r="B310" s="157" t="s">
        <v>936</v>
      </c>
      <c r="C310" s="156" t="s">
        <v>935</v>
      </c>
      <c r="D310" s="156" t="s">
        <v>751</v>
      </c>
      <c r="E310" s="156" t="s">
        <v>432</v>
      </c>
      <c r="F310" s="158">
        <f t="shared" ref="F310:N310" si="93">SUM(F312)</f>
        <v>50000</v>
      </c>
      <c r="G310" s="158">
        <f t="shared" si="93"/>
        <v>150000</v>
      </c>
      <c r="H310" s="158">
        <f t="shared" si="93"/>
        <v>0</v>
      </c>
      <c r="I310" s="158">
        <f t="shared" si="93"/>
        <v>3000</v>
      </c>
      <c r="J310" s="158">
        <f t="shared" si="93"/>
        <v>150000</v>
      </c>
      <c r="K310" s="158">
        <f t="shared" si="93"/>
        <v>0</v>
      </c>
      <c r="L310" s="159">
        <f t="shared" si="93"/>
        <v>0</v>
      </c>
      <c r="M310" s="159">
        <f t="shared" si="93"/>
        <v>85000</v>
      </c>
      <c r="N310" s="159">
        <f t="shared" si="93"/>
        <v>0</v>
      </c>
    </row>
    <row r="311" spans="1:14" ht="39.950000000000003" customHeight="1">
      <c r="A311" s="156"/>
      <c r="B311" s="157" t="s">
        <v>380</v>
      </c>
      <c r="C311" s="156"/>
      <c r="D311" s="156"/>
      <c r="E311" s="156"/>
      <c r="F311" s="160"/>
      <c r="G311" s="160"/>
      <c r="H311" s="160"/>
      <c r="I311" s="160"/>
      <c r="J311" s="160"/>
      <c r="K311" s="160"/>
      <c r="L311" s="156"/>
      <c r="M311" s="156"/>
      <c r="N311" s="156"/>
    </row>
    <row r="312" spans="1:14" ht="39.950000000000003" customHeight="1">
      <c r="A312" s="156">
        <v>3112</v>
      </c>
      <c r="B312" s="157" t="s">
        <v>937</v>
      </c>
      <c r="C312" s="156" t="s">
        <v>935</v>
      </c>
      <c r="D312" s="156" t="s">
        <v>751</v>
      </c>
      <c r="E312" s="156" t="s">
        <v>755</v>
      </c>
      <c r="F312" s="158">
        <v>50000</v>
      </c>
      <c r="G312" s="158">
        <v>150000</v>
      </c>
      <c r="H312" s="158">
        <v>0</v>
      </c>
      <c r="I312" s="158">
        <v>3000</v>
      </c>
      <c r="J312" s="158">
        <v>150000</v>
      </c>
      <c r="K312" s="158">
        <v>0</v>
      </c>
      <c r="L312" s="159">
        <v>0</v>
      </c>
      <c r="M312" s="159">
        <v>85000</v>
      </c>
      <c r="N312" s="15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>
      <selection activeCell="F9" sqref="F9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10.5703125" style="148" customWidth="1"/>
    <col min="4" max="9" width="19" style="161" customWidth="1"/>
    <col min="10" max="14" width="19" style="148" customWidth="1"/>
    <col min="15" max="16384" width="9.140625" style="148"/>
  </cols>
  <sheetData>
    <row r="1" spans="1:12" ht="50.1" customHeight="1">
      <c r="A1" s="176" t="s">
        <v>358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463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/>
      <c r="B8" s="149" t="s">
        <v>464</v>
      </c>
      <c r="C8" s="149"/>
      <c r="D8" s="150" t="s">
        <v>465</v>
      </c>
      <c r="E8" s="150"/>
      <c r="F8" s="150"/>
      <c r="G8" s="150" t="s">
        <v>466</v>
      </c>
      <c r="H8" s="150"/>
      <c r="I8" s="150"/>
      <c r="J8" s="149" t="s">
        <v>467</v>
      </c>
      <c r="K8" s="149"/>
      <c r="L8" s="149"/>
    </row>
    <row r="9" spans="1:12" ht="39.950000000000003" customHeight="1">
      <c r="A9" s="151" t="s">
        <v>362</v>
      </c>
      <c r="B9" s="152"/>
      <c r="C9" s="151"/>
      <c r="D9" s="153" t="s">
        <v>367</v>
      </c>
      <c r="E9" s="153" t="s">
        <v>468</v>
      </c>
      <c r="F9" s="153"/>
      <c r="G9" s="153" t="s">
        <v>369</v>
      </c>
      <c r="H9" s="153" t="s">
        <v>469</v>
      </c>
      <c r="I9" s="153"/>
      <c r="J9" s="151" t="s">
        <v>371</v>
      </c>
      <c r="K9" s="149" t="s">
        <v>470</v>
      </c>
      <c r="L9" s="149"/>
    </row>
    <row r="10" spans="1:12" ht="20.100000000000001" customHeight="1">
      <c r="A10" s="151" t="s">
        <v>31</v>
      </c>
      <c r="B10" s="151" t="s">
        <v>40</v>
      </c>
      <c r="C10" s="151" t="s">
        <v>31</v>
      </c>
      <c r="D10" s="153"/>
      <c r="E10" s="153" t="s">
        <v>372</v>
      </c>
      <c r="F10" s="153" t="s">
        <v>373</v>
      </c>
      <c r="G10" s="153"/>
      <c r="H10" s="153" t="s">
        <v>372</v>
      </c>
      <c r="I10" s="153" t="s">
        <v>373</v>
      </c>
      <c r="J10" s="151"/>
      <c r="K10" s="149" t="s">
        <v>372</v>
      </c>
      <c r="L10" s="149" t="s">
        <v>373</v>
      </c>
    </row>
    <row r="11" spans="1:12" ht="15" customHeight="1">
      <c r="A11" s="154">
        <v>1</v>
      </c>
      <c r="B11" s="154">
        <v>2</v>
      </c>
      <c r="C11" s="154">
        <v>3</v>
      </c>
      <c r="D11" s="155">
        <v>4</v>
      </c>
      <c r="E11" s="155">
        <v>5</v>
      </c>
      <c r="F11" s="155">
        <v>6</v>
      </c>
      <c r="G11" s="155">
        <v>7</v>
      </c>
      <c r="H11" s="155">
        <v>8</v>
      </c>
      <c r="I11" s="155">
        <v>9</v>
      </c>
      <c r="J11" s="154">
        <v>10</v>
      </c>
      <c r="K11" s="154">
        <v>11</v>
      </c>
      <c r="L11" s="154">
        <v>12</v>
      </c>
    </row>
    <row r="12" spans="1:12" ht="39.950000000000003" customHeight="1">
      <c r="A12" s="156">
        <v>4000</v>
      </c>
      <c r="B12" s="157" t="s">
        <v>471</v>
      </c>
      <c r="C12" s="156"/>
      <c r="D12" s="158">
        <f t="shared" ref="D12:L12" si="0">SUM(D14,D167,D205)</f>
        <v>1875422.1489999997</v>
      </c>
      <c r="E12" s="158">
        <f t="shared" si="0"/>
        <v>1043963.2999999999</v>
      </c>
      <c r="F12" s="158">
        <f t="shared" si="0"/>
        <v>931458.84899999993</v>
      </c>
      <c r="G12" s="158">
        <f t="shared" si="0"/>
        <v>2454246.8772999998</v>
      </c>
      <c r="H12" s="158">
        <f t="shared" si="0"/>
        <v>1094721.1782999998</v>
      </c>
      <c r="I12" s="158">
        <f t="shared" si="0"/>
        <v>1506525.699</v>
      </c>
      <c r="J12" s="159">
        <f t="shared" si="0"/>
        <v>769295.56319999998</v>
      </c>
      <c r="K12" s="159">
        <f t="shared" si="0"/>
        <v>467409.89840000001</v>
      </c>
      <c r="L12" s="159">
        <f t="shared" si="0"/>
        <v>386885.66479999997</v>
      </c>
    </row>
    <row r="13" spans="1:12" ht="39.950000000000003" customHeight="1">
      <c r="A13" s="156"/>
      <c r="B13" s="157" t="s">
        <v>472</v>
      </c>
      <c r="C13" s="156"/>
      <c r="D13" s="160"/>
      <c r="E13" s="160"/>
      <c r="F13" s="160"/>
      <c r="G13" s="160"/>
      <c r="H13" s="160"/>
      <c r="I13" s="160"/>
      <c r="J13" s="156"/>
      <c r="K13" s="156"/>
      <c r="L13" s="156"/>
    </row>
    <row r="14" spans="1:12" ht="39.950000000000003" customHeight="1">
      <c r="A14" s="156">
        <v>4050</v>
      </c>
      <c r="B14" s="157" t="s">
        <v>473</v>
      </c>
      <c r="C14" s="156" t="s">
        <v>62</v>
      </c>
      <c r="D14" s="158">
        <f t="shared" ref="D14:L14" si="1">SUM(D16,D29,D72,D87,D97,D123,D138)</f>
        <v>943963.29999999993</v>
      </c>
      <c r="E14" s="158">
        <f t="shared" si="1"/>
        <v>1043963.2999999999</v>
      </c>
      <c r="F14" s="158">
        <f t="shared" si="1"/>
        <v>0</v>
      </c>
      <c r="G14" s="158">
        <f t="shared" si="1"/>
        <v>947721.17829999991</v>
      </c>
      <c r="H14" s="158">
        <f t="shared" si="1"/>
        <v>1094721.1782999998</v>
      </c>
      <c r="I14" s="158">
        <f t="shared" si="1"/>
        <v>0</v>
      </c>
      <c r="J14" s="159">
        <f t="shared" si="1"/>
        <v>382409.89840000001</v>
      </c>
      <c r="K14" s="159">
        <f t="shared" si="1"/>
        <v>467409.89840000001</v>
      </c>
      <c r="L14" s="159">
        <f t="shared" si="1"/>
        <v>0</v>
      </c>
    </row>
    <row r="15" spans="1:12" ht="39.950000000000003" customHeight="1">
      <c r="A15" s="156"/>
      <c r="B15" s="157" t="s">
        <v>472</v>
      </c>
      <c r="C15" s="156"/>
      <c r="D15" s="160"/>
      <c r="E15" s="160"/>
      <c r="F15" s="160"/>
      <c r="G15" s="160"/>
      <c r="H15" s="160"/>
      <c r="I15" s="160"/>
      <c r="J15" s="156"/>
      <c r="K15" s="156"/>
      <c r="L15" s="156"/>
    </row>
    <row r="16" spans="1:12" ht="39.950000000000003" customHeight="1">
      <c r="A16" s="156">
        <v>4100</v>
      </c>
      <c r="B16" s="157" t="s">
        <v>474</v>
      </c>
      <c r="C16" s="156" t="s">
        <v>62</v>
      </c>
      <c r="D16" s="158">
        <f>SUM(D18,D23,D26)</f>
        <v>205816.5</v>
      </c>
      <c r="E16" s="158">
        <f>SUM(E18,E23,E26)</f>
        <v>205816.5</v>
      </c>
      <c r="F16" s="158" t="s">
        <v>379</v>
      </c>
      <c r="G16" s="158">
        <f>SUM(G18,G23,G26)</f>
        <v>205816.5</v>
      </c>
      <c r="H16" s="158">
        <f>SUM(H18,H23,H26)</f>
        <v>205816.5</v>
      </c>
      <c r="I16" s="158" t="s">
        <v>379</v>
      </c>
      <c r="J16" s="159">
        <f>SUM(J18,J23,J26)</f>
        <v>81811.22</v>
      </c>
      <c r="K16" s="159">
        <f>SUM(K18,K23,K26)</f>
        <v>81811.22</v>
      </c>
      <c r="L16" s="159" t="s">
        <v>379</v>
      </c>
    </row>
    <row r="17" spans="1:12" ht="39.950000000000003" customHeight="1">
      <c r="A17" s="156"/>
      <c r="B17" s="157" t="s">
        <v>472</v>
      </c>
      <c r="C17" s="156"/>
      <c r="D17" s="160"/>
      <c r="E17" s="160"/>
      <c r="F17" s="160"/>
      <c r="G17" s="160"/>
      <c r="H17" s="160"/>
      <c r="I17" s="160"/>
      <c r="J17" s="156"/>
      <c r="K17" s="156"/>
      <c r="L17" s="156"/>
    </row>
    <row r="18" spans="1:12" ht="39.950000000000003" customHeight="1">
      <c r="A18" s="156">
        <v>4110</v>
      </c>
      <c r="B18" s="157" t="s">
        <v>475</v>
      </c>
      <c r="C18" s="156" t="s">
        <v>62</v>
      </c>
      <c r="D18" s="158">
        <f>SUM(D20:D22)</f>
        <v>205816.5</v>
      </c>
      <c r="E18" s="158">
        <f>SUM(E20:E22)</f>
        <v>205816.5</v>
      </c>
      <c r="F18" s="158" t="s">
        <v>379</v>
      </c>
      <c r="G18" s="158">
        <f>SUM(G20:G22)</f>
        <v>205816.5</v>
      </c>
      <c r="H18" s="158">
        <f>SUM(H20:H22)</f>
        <v>205816.5</v>
      </c>
      <c r="I18" s="158" t="s">
        <v>379</v>
      </c>
      <c r="J18" s="159">
        <f>SUM(J20:J22)</f>
        <v>81811.22</v>
      </c>
      <c r="K18" s="159">
        <f>SUM(K20:K22)</f>
        <v>81811.22</v>
      </c>
      <c r="L18" s="159" t="s">
        <v>379</v>
      </c>
    </row>
    <row r="19" spans="1:12" ht="39.950000000000003" customHeight="1">
      <c r="A19" s="156"/>
      <c r="B19" s="157" t="s">
        <v>380</v>
      </c>
      <c r="C19" s="156"/>
      <c r="D19" s="160"/>
      <c r="E19" s="160"/>
      <c r="F19" s="160"/>
      <c r="G19" s="160"/>
      <c r="H19" s="160"/>
      <c r="I19" s="160"/>
      <c r="J19" s="156"/>
      <c r="K19" s="156"/>
      <c r="L19" s="156"/>
    </row>
    <row r="20" spans="1:12" ht="39.950000000000003" customHeight="1">
      <c r="A20" s="156">
        <v>4111</v>
      </c>
      <c r="B20" s="157" t="s">
        <v>476</v>
      </c>
      <c r="C20" s="156" t="s">
        <v>477</v>
      </c>
      <c r="D20" s="158">
        <f>SUM(E20,F20)</f>
        <v>187816.5</v>
      </c>
      <c r="E20" s="158">
        <v>187816.5</v>
      </c>
      <c r="F20" s="158" t="s">
        <v>379</v>
      </c>
      <c r="G20" s="158">
        <f>SUM(H20,I20)</f>
        <v>187816.5</v>
      </c>
      <c r="H20" s="158">
        <v>187816.5</v>
      </c>
      <c r="I20" s="158" t="s">
        <v>379</v>
      </c>
      <c r="J20" s="159">
        <f>SUM(K20,L20)</f>
        <v>77906.334000000003</v>
      </c>
      <c r="K20" s="159">
        <v>77906.334000000003</v>
      </c>
      <c r="L20" s="159" t="s">
        <v>379</v>
      </c>
    </row>
    <row r="21" spans="1:12" ht="39.950000000000003" customHeight="1">
      <c r="A21" s="156">
        <v>4112</v>
      </c>
      <c r="B21" s="157" t="s">
        <v>478</v>
      </c>
      <c r="C21" s="156" t="s">
        <v>479</v>
      </c>
      <c r="D21" s="158">
        <f>SUM(E21,F21)</f>
        <v>18000</v>
      </c>
      <c r="E21" s="158">
        <v>18000</v>
      </c>
      <c r="F21" s="158" t="s">
        <v>379</v>
      </c>
      <c r="G21" s="158">
        <f>SUM(H21,I21)</f>
        <v>18000</v>
      </c>
      <c r="H21" s="158">
        <v>18000</v>
      </c>
      <c r="I21" s="158" t="s">
        <v>379</v>
      </c>
      <c r="J21" s="159">
        <f>SUM(K21,L21)</f>
        <v>3904.886</v>
      </c>
      <c r="K21" s="159">
        <v>3904.886</v>
      </c>
      <c r="L21" s="159" t="s">
        <v>379</v>
      </c>
    </row>
    <row r="22" spans="1:12" ht="39.950000000000003" customHeight="1">
      <c r="A22" s="156">
        <v>4114</v>
      </c>
      <c r="B22" s="157" t="s">
        <v>480</v>
      </c>
      <c r="C22" s="156" t="s">
        <v>481</v>
      </c>
      <c r="D22" s="158">
        <f>SUM(E22,F22)</f>
        <v>0</v>
      </c>
      <c r="E22" s="158">
        <v>0</v>
      </c>
      <c r="F22" s="158" t="s">
        <v>379</v>
      </c>
      <c r="G22" s="158">
        <f>SUM(H22,I22)</f>
        <v>0</v>
      </c>
      <c r="H22" s="158">
        <v>0</v>
      </c>
      <c r="I22" s="158" t="s">
        <v>379</v>
      </c>
      <c r="J22" s="159">
        <f>SUM(K22,L22)</f>
        <v>0</v>
      </c>
      <c r="K22" s="159">
        <v>0</v>
      </c>
      <c r="L22" s="159" t="s">
        <v>379</v>
      </c>
    </row>
    <row r="23" spans="1:12" ht="39.950000000000003" customHeight="1">
      <c r="A23" s="156">
        <v>4120</v>
      </c>
      <c r="B23" s="157" t="s">
        <v>482</v>
      </c>
      <c r="C23" s="156" t="s">
        <v>62</v>
      </c>
      <c r="D23" s="158">
        <f>SUM(D25)</f>
        <v>0</v>
      </c>
      <c r="E23" s="158">
        <f>SUM(E25)</f>
        <v>0</v>
      </c>
      <c r="F23" s="158" t="s">
        <v>379</v>
      </c>
      <c r="G23" s="158">
        <f>SUM(G25)</f>
        <v>0</v>
      </c>
      <c r="H23" s="158">
        <f>SUM(H25)</f>
        <v>0</v>
      </c>
      <c r="I23" s="158" t="s">
        <v>379</v>
      </c>
      <c r="J23" s="159">
        <f>SUM(J25)</f>
        <v>0</v>
      </c>
      <c r="K23" s="159">
        <f>SUM(K25)</f>
        <v>0</v>
      </c>
      <c r="L23" s="159" t="s">
        <v>379</v>
      </c>
    </row>
    <row r="24" spans="1:12" ht="39.950000000000003" customHeight="1">
      <c r="A24" s="156"/>
      <c r="B24" s="157" t="s">
        <v>380</v>
      </c>
      <c r="C24" s="156"/>
      <c r="D24" s="160"/>
      <c r="E24" s="160"/>
      <c r="F24" s="160"/>
      <c r="G24" s="160"/>
      <c r="H24" s="160"/>
      <c r="I24" s="160"/>
      <c r="J24" s="156"/>
      <c r="K24" s="156"/>
      <c r="L24" s="156"/>
    </row>
    <row r="25" spans="1:12" ht="39.950000000000003" customHeight="1">
      <c r="A25" s="156">
        <v>4121</v>
      </c>
      <c r="B25" s="157" t="s">
        <v>483</v>
      </c>
      <c r="C25" s="156" t="s">
        <v>484</v>
      </c>
      <c r="D25" s="158">
        <f>SUM(E25,F25)</f>
        <v>0</v>
      </c>
      <c r="E25" s="158">
        <v>0</v>
      </c>
      <c r="F25" s="158" t="s">
        <v>379</v>
      </c>
      <c r="G25" s="158">
        <f>SUM(H25,I25)</f>
        <v>0</v>
      </c>
      <c r="H25" s="158">
        <v>0</v>
      </c>
      <c r="I25" s="158" t="s">
        <v>379</v>
      </c>
      <c r="J25" s="159">
        <f>SUM(K25,L25)</f>
        <v>0</v>
      </c>
      <c r="K25" s="159">
        <v>0</v>
      </c>
      <c r="L25" s="159" t="s">
        <v>379</v>
      </c>
    </row>
    <row r="26" spans="1:12" ht="39.950000000000003" customHeight="1">
      <c r="A26" s="156">
        <v>4130</v>
      </c>
      <c r="B26" s="157" t="s">
        <v>485</v>
      </c>
      <c r="C26" s="156" t="s">
        <v>62</v>
      </c>
      <c r="D26" s="158">
        <f>SUM(D28)</f>
        <v>0</v>
      </c>
      <c r="E26" s="158">
        <f>SUM(E28)</f>
        <v>0</v>
      </c>
      <c r="F26" s="158" t="s">
        <v>379</v>
      </c>
      <c r="G26" s="158">
        <f>SUM(G28)</f>
        <v>0</v>
      </c>
      <c r="H26" s="158">
        <f>SUM(H28)</f>
        <v>0</v>
      </c>
      <c r="I26" s="158" t="s">
        <v>379</v>
      </c>
      <c r="J26" s="159">
        <f>SUM(J28)</f>
        <v>0</v>
      </c>
      <c r="K26" s="159">
        <f>SUM(K28)</f>
        <v>0</v>
      </c>
      <c r="L26" s="159" t="s">
        <v>379</v>
      </c>
    </row>
    <row r="27" spans="1:12" ht="39.950000000000003" customHeight="1">
      <c r="A27" s="156"/>
      <c r="B27" s="157" t="s">
        <v>380</v>
      </c>
      <c r="C27" s="156"/>
      <c r="D27" s="160"/>
      <c r="E27" s="160"/>
      <c r="F27" s="160"/>
      <c r="G27" s="160"/>
      <c r="H27" s="160"/>
      <c r="I27" s="160"/>
      <c r="J27" s="156"/>
      <c r="K27" s="156"/>
      <c r="L27" s="156"/>
    </row>
    <row r="28" spans="1:12" ht="39.950000000000003" customHeight="1">
      <c r="A28" s="156">
        <v>4131</v>
      </c>
      <c r="B28" s="157" t="s">
        <v>486</v>
      </c>
      <c r="C28" s="156" t="s">
        <v>487</v>
      </c>
      <c r="D28" s="158">
        <f>SUM(E28,F28)</f>
        <v>0</v>
      </c>
      <c r="E28" s="158">
        <v>0</v>
      </c>
      <c r="F28" s="158" t="s">
        <v>379</v>
      </c>
      <c r="G28" s="158">
        <f>SUM(H28,I28)</f>
        <v>0</v>
      </c>
      <c r="H28" s="158">
        <v>0</v>
      </c>
      <c r="I28" s="158" t="s">
        <v>379</v>
      </c>
      <c r="J28" s="159">
        <f>SUM(K28,L28)</f>
        <v>0</v>
      </c>
      <c r="K28" s="159">
        <v>0</v>
      </c>
      <c r="L28" s="159" t="s">
        <v>379</v>
      </c>
    </row>
    <row r="29" spans="1:12" ht="39.950000000000003" customHeight="1">
      <c r="A29" s="156">
        <v>4200</v>
      </c>
      <c r="B29" s="157" t="s">
        <v>488</v>
      </c>
      <c r="C29" s="156" t="s">
        <v>62</v>
      </c>
      <c r="D29" s="158">
        <f>SUM(D31,D40,D45,D55,D58,D62)</f>
        <v>89131.359999999986</v>
      </c>
      <c r="E29" s="158">
        <f>SUM(E31,E40,E45,E55,E58,E62)</f>
        <v>89131.359999999986</v>
      </c>
      <c r="F29" s="158" t="s">
        <v>379</v>
      </c>
      <c r="G29" s="158">
        <f>SUM(G31,G40,G45,G55,G58,G62)</f>
        <v>106323.2383</v>
      </c>
      <c r="H29" s="158">
        <f>SUM(H31,H40,H45,H55,H58,H62)</f>
        <v>106323.2383</v>
      </c>
      <c r="I29" s="158" t="s">
        <v>379</v>
      </c>
      <c r="J29" s="159">
        <f>SUM(J31,J40,J45,J55,J58,J62)</f>
        <v>28704.933000000001</v>
      </c>
      <c r="K29" s="159">
        <f>SUM(K31,K40,K45,K55,K58,K62)</f>
        <v>28704.933000000001</v>
      </c>
      <c r="L29" s="159" t="s">
        <v>379</v>
      </c>
    </row>
    <row r="30" spans="1:12" ht="39.950000000000003" customHeight="1">
      <c r="A30" s="156"/>
      <c r="B30" s="157" t="s">
        <v>472</v>
      </c>
      <c r="C30" s="156"/>
      <c r="D30" s="160"/>
      <c r="E30" s="160"/>
      <c r="F30" s="160"/>
      <c r="G30" s="160"/>
      <c r="H30" s="160"/>
      <c r="I30" s="160"/>
      <c r="J30" s="156"/>
      <c r="K30" s="156"/>
      <c r="L30" s="156"/>
    </row>
    <row r="31" spans="1:12" ht="39.950000000000003" customHeight="1">
      <c r="A31" s="156">
        <v>4210</v>
      </c>
      <c r="B31" s="157" t="s">
        <v>489</v>
      </c>
      <c r="C31" s="156" t="s">
        <v>62</v>
      </c>
      <c r="D31" s="158">
        <f>SUM(D33:D39)</f>
        <v>24149.899999999998</v>
      </c>
      <c r="E31" s="158">
        <f>SUM(E33:E39)</f>
        <v>24149.899999999998</v>
      </c>
      <c r="F31" s="158" t="s">
        <v>379</v>
      </c>
      <c r="G31" s="158">
        <f>SUM(G33:G39)</f>
        <v>26043.230299999999</v>
      </c>
      <c r="H31" s="158">
        <f>SUM(H33:H39)</f>
        <v>26043.230299999999</v>
      </c>
      <c r="I31" s="158" t="s">
        <v>379</v>
      </c>
      <c r="J31" s="159">
        <f>SUM(J33:J39)</f>
        <v>12783.902700000002</v>
      </c>
      <c r="K31" s="159">
        <f>SUM(K33:K39)</f>
        <v>12783.902700000002</v>
      </c>
      <c r="L31" s="159" t="s">
        <v>379</v>
      </c>
    </row>
    <row r="32" spans="1:12" ht="39.950000000000003" customHeight="1">
      <c r="A32" s="156"/>
      <c r="B32" s="157" t="s">
        <v>380</v>
      </c>
      <c r="C32" s="156"/>
      <c r="D32" s="160"/>
      <c r="E32" s="160"/>
      <c r="F32" s="160"/>
      <c r="G32" s="160"/>
      <c r="H32" s="160"/>
      <c r="I32" s="160"/>
      <c r="J32" s="156"/>
      <c r="K32" s="156"/>
      <c r="L32" s="156"/>
    </row>
    <row r="33" spans="1:12" ht="39.950000000000003" customHeight="1">
      <c r="A33" s="156">
        <v>4211</v>
      </c>
      <c r="B33" s="157" t="s">
        <v>490</v>
      </c>
      <c r="C33" s="156" t="s">
        <v>491</v>
      </c>
      <c r="D33" s="158">
        <f t="shared" ref="D33:D39" si="2">SUM(E33,F33)</f>
        <v>0</v>
      </c>
      <c r="E33" s="158">
        <v>0</v>
      </c>
      <c r="F33" s="158" t="s">
        <v>379</v>
      </c>
      <c r="G33" s="158">
        <f t="shared" ref="G33:G39" si="3">SUM(H33,I33)</f>
        <v>0</v>
      </c>
      <c r="H33" s="158">
        <v>0</v>
      </c>
      <c r="I33" s="158" t="s">
        <v>379</v>
      </c>
      <c r="J33" s="159">
        <f t="shared" ref="J33:J39" si="4">SUM(K33,L33)</f>
        <v>0</v>
      </c>
      <c r="K33" s="159">
        <v>0</v>
      </c>
      <c r="L33" s="159" t="s">
        <v>379</v>
      </c>
    </row>
    <row r="34" spans="1:12" ht="39.950000000000003" customHeight="1">
      <c r="A34" s="156">
        <v>4212</v>
      </c>
      <c r="B34" s="157" t="s">
        <v>492</v>
      </c>
      <c r="C34" s="156" t="s">
        <v>493</v>
      </c>
      <c r="D34" s="158">
        <f t="shared" si="2"/>
        <v>18480</v>
      </c>
      <c r="E34" s="158">
        <v>18480</v>
      </c>
      <c r="F34" s="158" t="s">
        <v>379</v>
      </c>
      <c r="G34" s="158">
        <f t="shared" si="3"/>
        <v>20080</v>
      </c>
      <c r="H34" s="158">
        <v>20080</v>
      </c>
      <c r="I34" s="158" t="s">
        <v>379</v>
      </c>
      <c r="J34" s="159">
        <f t="shared" si="4"/>
        <v>11097.487300000001</v>
      </c>
      <c r="K34" s="159">
        <v>11097.487300000001</v>
      </c>
      <c r="L34" s="159" t="s">
        <v>379</v>
      </c>
    </row>
    <row r="35" spans="1:12" ht="39.950000000000003" customHeight="1">
      <c r="A35" s="156">
        <v>4213</v>
      </c>
      <c r="B35" s="157" t="s">
        <v>494</v>
      </c>
      <c r="C35" s="156" t="s">
        <v>495</v>
      </c>
      <c r="D35" s="158">
        <f t="shared" si="2"/>
        <v>1657.3</v>
      </c>
      <c r="E35" s="158">
        <v>1657.3</v>
      </c>
      <c r="F35" s="158" t="s">
        <v>379</v>
      </c>
      <c r="G35" s="158">
        <f t="shared" si="3"/>
        <v>1657.3</v>
      </c>
      <c r="H35" s="158">
        <v>1657.3</v>
      </c>
      <c r="I35" s="158" t="s">
        <v>379</v>
      </c>
      <c r="J35" s="159">
        <f t="shared" si="4"/>
        <v>119.0575</v>
      </c>
      <c r="K35" s="159">
        <v>119.0575</v>
      </c>
      <c r="L35" s="159" t="s">
        <v>379</v>
      </c>
    </row>
    <row r="36" spans="1:12" ht="39.950000000000003" customHeight="1">
      <c r="A36" s="156">
        <v>4214</v>
      </c>
      <c r="B36" s="157" t="s">
        <v>496</v>
      </c>
      <c r="C36" s="156" t="s">
        <v>497</v>
      </c>
      <c r="D36" s="158">
        <f t="shared" si="2"/>
        <v>3512.6</v>
      </c>
      <c r="E36" s="158">
        <v>3512.6</v>
      </c>
      <c r="F36" s="158" t="s">
        <v>379</v>
      </c>
      <c r="G36" s="158">
        <f t="shared" si="3"/>
        <v>3805.9303</v>
      </c>
      <c r="H36" s="158">
        <v>3805.9303</v>
      </c>
      <c r="I36" s="158" t="s">
        <v>379</v>
      </c>
      <c r="J36" s="159">
        <f t="shared" si="4"/>
        <v>1335.3579</v>
      </c>
      <c r="K36" s="159">
        <v>1335.3579</v>
      </c>
      <c r="L36" s="159" t="s">
        <v>379</v>
      </c>
    </row>
    <row r="37" spans="1:12" ht="39.950000000000003" customHeight="1">
      <c r="A37" s="156">
        <v>4215</v>
      </c>
      <c r="B37" s="157" t="s">
        <v>498</v>
      </c>
      <c r="C37" s="156" t="s">
        <v>499</v>
      </c>
      <c r="D37" s="158">
        <f t="shared" si="2"/>
        <v>500</v>
      </c>
      <c r="E37" s="158">
        <v>500</v>
      </c>
      <c r="F37" s="158" t="s">
        <v>379</v>
      </c>
      <c r="G37" s="158">
        <f t="shared" si="3"/>
        <v>500</v>
      </c>
      <c r="H37" s="158">
        <v>500</v>
      </c>
      <c r="I37" s="158" t="s">
        <v>379</v>
      </c>
      <c r="J37" s="159">
        <f t="shared" si="4"/>
        <v>232</v>
      </c>
      <c r="K37" s="159">
        <v>232</v>
      </c>
      <c r="L37" s="159" t="s">
        <v>379</v>
      </c>
    </row>
    <row r="38" spans="1:12" ht="39.950000000000003" customHeight="1">
      <c r="A38" s="156">
        <v>4216</v>
      </c>
      <c r="B38" s="157" t="s">
        <v>500</v>
      </c>
      <c r="C38" s="156" t="s">
        <v>501</v>
      </c>
      <c r="D38" s="158">
        <f t="shared" si="2"/>
        <v>0</v>
      </c>
      <c r="E38" s="158">
        <v>0</v>
      </c>
      <c r="F38" s="158" t="s">
        <v>379</v>
      </c>
      <c r="G38" s="158">
        <f t="shared" si="3"/>
        <v>0</v>
      </c>
      <c r="H38" s="158">
        <v>0</v>
      </c>
      <c r="I38" s="158" t="s">
        <v>379</v>
      </c>
      <c r="J38" s="159">
        <f t="shared" si="4"/>
        <v>0</v>
      </c>
      <c r="K38" s="159">
        <v>0</v>
      </c>
      <c r="L38" s="159" t="s">
        <v>379</v>
      </c>
    </row>
    <row r="39" spans="1:12" ht="39.950000000000003" customHeight="1">
      <c r="A39" s="156">
        <v>4217</v>
      </c>
      <c r="B39" s="157" t="s">
        <v>502</v>
      </c>
      <c r="C39" s="156" t="s">
        <v>503</v>
      </c>
      <c r="D39" s="158">
        <f t="shared" si="2"/>
        <v>0</v>
      </c>
      <c r="E39" s="158">
        <v>0</v>
      </c>
      <c r="F39" s="158" t="s">
        <v>379</v>
      </c>
      <c r="G39" s="158">
        <f t="shared" si="3"/>
        <v>0</v>
      </c>
      <c r="H39" s="158">
        <v>0</v>
      </c>
      <c r="I39" s="158" t="s">
        <v>379</v>
      </c>
      <c r="J39" s="159">
        <f t="shared" si="4"/>
        <v>0</v>
      </c>
      <c r="K39" s="159">
        <v>0</v>
      </c>
      <c r="L39" s="159" t="s">
        <v>379</v>
      </c>
    </row>
    <row r="40" spans="1:12" ht="39.950000000000003" customHeight="1">
      <c r="A40" s="156">
        <v>4220</v>
      </c>
      <c r="B40" s="157" t="s">
        <v>504</v>
      </c>
      <c r="C40" s="156" t="s">
        <v>62</v>
      </c>
      <c r="D40" s="158">
        <f>SUM(D42:D44)</f>
        <v>5000</v>
      </c>
      <c r="E40" s="158">
        <f>SUM(E42:E44)</f>
        <v>5000</v>
      </c>
      <c r="F40" s="158" t="s">
        <v>379</v>
      </c>
      <c r="G40" s="158">
        <f>SUM(G42:G44)</f>
        <v>6000</v>
      </c>
      <c r="H40" s="158">
        <f>SUM(H42:H44)</f>
        <v>6000</v>
      </c>
      <c r="I40" s="158" t="s">
        <v>379</v>
      </c>
      <c r="J40" s="159">
        <f>SUM(J42:J44)</f>
        <v>4249.7849999999999</v>
      </c>
      <c r="K40" s="159">
        <f>SUM(K42:K44)</f>
        <v>4249.7849999999999</v>
      </c>
      <c r="L40" s="159" t="s">
        <v>379</v>
      </c>
    </row>
    <row r="41" spans="1:12" ht="39.950000000000003" customHeight="1">
      <c r="A41" s="156"/>
      <c r="B41" s="157" t="s">
        <v>380</v>
      </c>
      <c r="C41" s="156"/>
      <c r="D41" s="160"/>
      <c r="E41" s="160"/>
      <c r="F41" s="160"/>
      <c r="G41" s="160"/>
      <c r="H41" s="160"/>
      <c r="I41" s="160"/>
      <c r="J41" s="156"/>
      <c r="K41" s="156"/>
      <c r="L41" s="156"/>
    </row>
    <row r="42" spans="1:12" ht="39.950000000000003" customHeight="1">
      <c r="A42" s="156">
        <v>4221</v>
      </c>
      <c r="B42" s="157" t="s">
        <v>505</v>
      </c>
      <c r="C42" s="156" t="s">
        <v>506</v>
      </c>
      <c r="D42" s="158">
        <f>SUM(E42,F42)</f>
        <v>1500</v>
      </c>
      <c r="E42" s="158">
        <v>1500</v>
      </c>
      <c r="F42" s="158" t="s">
        <v>379</v>
      </c>
      <c r="G42" s="158">
        <f>SUM(H42,I42)</f>
        <v>1500</v>
      </c>
      <c r="H42" s="158">
        <v>1500</v>
      </c>
      <c r="I42" s="158" t="s">
        <v>379</v>
      </c>
      <c r="J42" s="159">
        <f>SUM(K42,L42)</f>
        <v>957.2</v>
      </c>
      <c r="K42" s="159">
        <v>957.2</v>
      </c>
      <c r="L42" s="159" t="s">
        <v>379</v>
      </c>
    </row>
    <row r="43" spans="1:12" ht="39.950000000000003" customHeight="1">
      <c r="A43" s="156">
        <v>4222</v>
      </c>
      <c r="B43" s="157" t="s">
        <v>507</v>
      </c>
      <c r="C43" s="156" t="s">
        <v>508</v>
      </c>
      <c r="D43" s="158">
        <f>SUM(E43,F43)</f>
        <v>3500</v>
      </c>
      <c r="E43" s="158">
        <v>3500</v>
      </c>
      <c r="F43" s="158" t="s">
        <v>379</v>
      </c>
      <c r="G43" s="158">
        <f>SUM(H43,I43)</f>
        <v>4500</v>
      </c>
      <c r="H43" s="158">
        <v>4500</v>
      </c>
      <c r="I43" s="158" t="s">
        <v>379</v>
      </c>
      <c r="J43" s="159">
        <f>SUM(K43,L43)</f>
        <v>3292.585</v>
      </c>
      <c r="K43" s="159">
        <v>3292.585</v>
      </c>
      <c r="L43" s="159" t="s">
        <v>379</v>
      </c>
    </row>
    <row r="44" spans="1:12" ht="39.950000000000003" customHeight="1">
      <c r="A44" s="156">
        <v>4223</v>
      </c>
      <c r="B44" s="157" t="s">
        <v>509</v>
      </c>
      <c r="C44" s="156" t="s">
        <v>510</v>
      </c>
      <c r="D44" s="158">
        <f>SUM(E44,F44)</f>
        <v>0</v>
      </c>
      <c r="E44" s="158">
        <v>0</v>
      </c>
      <c r="F44" s="158" t="s">
        <v>379</v>
      </c>
      <c r="G44" s="158">
        <f>SUM(H44,I44)</f>
        <v>0</v>
      </c>
      <c r="H44" s="158">
        <v>0</v>
      </c>
      <c r="I44" s="158" t="s">
        <v>379</v>
      </c>
      <c r="J44" s="159">
        <f>SUM(K44,L44)</f>
        <v>0</v>
      </c>
      <c r="K44" s="159">
        <v>0</v>
      </c>
      <c r="L44" s="159" t="s">
        <v>379</v>
      </c>
    </row>
    <row r="45" spans="1:12" ht="39.950000000000003" customHeight="1">
      <c r="A45" s="156">
        <v>4230</v>
      </c>
      <c r="B45" s="157" t="s">
        <v>511</v>
      </c>
      <c r="C45" s="156" t="s">
        <v>379</v>
      </c>
      <c r="D45" s="158">
        <f>SUM(D47:D54)</f>
        <v>34010</v>
      </c>
      <c r="E45" s="158">
        <f>SUM(E47:E54)</f>
        <v>34010</v>
      </c>
      <c r="F45" s="158" t="s">
        <v>379</v>
      </c>
      <c r="G45" s="158">
        <f>SUM(G47:G54)</f>
        <v>47608.547999999995</v>
      </c>
      <c r="H45" s="158">
        <f>SUM(H47:H54)</f>
        <v>47608.547999999995</v>
      </c>
      <c r="I45" s="158" t="s">
        <v>379</v>
      </c>
      <c r="J45" s="159">
        <f>SUM(J47:J54)</f>
        <v>6079.23</v>
      </c>
      <c r="K45" s="159">
        <f>SUM(K47:K54)</f>
        <v>6079.23</v>
      </c>
      <c r="L45" s="159" t="s">
        <v>379</v>
      </c>
    </row>
    <row r="46" spans="1:12" ht="39.950000000000003" customHeight="1">
      <c r="A46" s="156"/>
      <c r="B46" s="157" t="s">
        <v>380</v>
      </c>
      <c r="C46" s="156"/>
      <c r="D46" s="160"/>
      <c r="E46" s="160"/>
      <c r="F46" s="160"/>
      <c r="G46" s="160"/>
      <c r="H46" s="160"/>
      <c r="I46" s="160"/>
      <c r="J46" s="156"/>
      <c r="K46" s="156"/>
      <c r="L46" s="156"/>
    </row>
    <row r="47" spans="1:12" ht="39.950000000000003" customHeight="1">
      <c r="A47" s="156">
        <v>4231</v>
      </c>
      <c r="B47" s="157" t="s">
        <v>512</v>
      </c>
      <c r="C47" s="156" t="s">
        <v>513</v>
      </c>
      <c r="D47" s="158">
        <f t="shared" ref="D47:D54" si="5">SUM(E47,F47)</f>
        <v>0</v>
      </c>
      <c r="E47" s="158">
        <v>0</v>
      </c>
      <c r="F47" s="158" t="s">
        <v>379</v>
      </c>
      <c r="G47" s="158">
        <f t="shared" ref="G47:G54" si="6">SUM(H47,I47)</f>
        <v>0</v>
      </c>
      <c r="H47" s="158">
        <v>0</v>
      </c>
      <c r="I47" s="158" t="s">
        <v>379</v>
      </c>
      <c r="J47" s="159">
        <f t="shared" ref="J47:J54" si="7">SUM(K47,L47)</f>
        <v>0</v>
      </c>
      <c r="K47" s="159">
        <v>0</v>
      </c>
      <c r="L47" s="159" t="s">
        <v>379</v>
      </c>
    </row>
    <row r="48" spans="1:12" ht="39.950000000000003" customHeight="1">
      <c r="A48" s="156">
        <v>4232</v>
      </c>
      <c r="B48" s="157" t="s">
        <v>514</v>
      </c>
      <c r="C48" s="156" t="s">
        <v>515</v>
      </c>
      <c r="D48" s="158">
        <f t="shared" si="5"/>
        <v>5056</v>
      </c>
      <c r="E48" s="158">
        <v>5056</v>
      </c>
      <c r="F48" s="158" t="s">
        <v>379</v>
      </c>
      <c r="G48" s="158">
        <f t="shared" si="6"/>
        <v>5093</v>
      </c>
      <c r="H48" s="158">
        <v>5093</v>
      </c>
      <c r="I48" s="158" t="s">
        <v>379</v>
      </c>
      <c r="J48" s="159">
        <f t="shared" si="7"/>
        <v>2317</v>
      </c>
      <c r="K48" s="159">
        <v>2317</v>
      </c>
      <c r="L48" s="159" t="s">
        <v>379</v>
      </c>
    </row>
    <row r="49" spans="1:12" ht="39.950000000000003" customHeight="1">
      <c r="A49" s="156">
        <v>4233</v>
      </c>
      <c r="B49" s="157" t="s">
        <v>516</v>
      </c>
      <c r="C49" s="156" t="s">
        <v>517</v>
      </c>
      <c r="D49" s="158">
        <f t="shared" si="5"/>
        <v>1500</v>
      </c>
      <c r="E49" s="158">
        <v>1500</v>
      </c>
      <c r="F49" s="158" t="s">
        <v>379</v>
      </c>
      <c r="G49" s="158">
        <f t="shared" si="6"/>
        <v>1500</v>
      </c>
      <c r="H49" s="158">
        <v>1500</v>
      </c>
      <c r="I49" s="158" t="s">
        <v>379</v>
      </c>
      <c r="J49" s="159">
        <f t="shared" si="7"/>
        <v>0</v>
      </c>
      <c r="K49" s="159">
        <v>0</v>
      </c>
      <c r="L49" s="159" t="s">
        <v>379</v>
      </c>
    </row>
    <row r="50" spans="1:12" ht="39.950000000000003" customHeight="1">
      <c r="A50" s="156">
        <v>4234</v>
      </c>
      <c r="B50" s="157" t="s">
        <v>518</v>
      </c>
      <c r="C50" s="156" t="s">
        <v>519</v>
      </c>
      <c r="D50" s="158">
        <f t="shared" si="5"/>
        <v>2100</v>
      </c>
      <c r="E50" s="158">
        <v>2100</v>
      </c>
      <c r="F50" s="158" t="s">
        <v>379</v>
      </c>
      <c r="G50" s="158">
        <f t="shared" si="6"/>
        <v>3800</v>
      </c>
      <c r="H50" s="158">
        <v>3800</v>
      </c>
      <c r="I50" s="158" t="s">
        <v>379</v>
      </c>
      <c r="J50" s="159">
        <f t="shared" si="7"/>
        <v>1285.23</v>
      </c>
      <c r="K50" s="159">
        <v>1285.23</v>
      </c>
      <c r="L50" s="159" t="s">
        <v>379</v>
      </c>
    </row>
    <row r="51" spans="1:12" ht="39.950000000000003" customHeight="1">
      <c r="A51" s="156">
        <v>4235</v>
      </c>
      <c r="B51" s="157" t="s">
        <v>520</v>
      </c>
      <c r="C51" s="156" t="s">
        <v>521</v>
      </c>
      <c r="D51" s="158">
        <f t="shared" si="5"/>
        <v>4000</v>
      </c>
      <c r="E51" s="158">
        <v>4000</v>
      </c>
      <c r="F51" s="158" t="s">
        <v>379</v>
      </c>
      <c r="G51" s="158">
        <f t="shared" si="6"/>
        <v>4000</v>
      </c>
      <c r="H51" s="158">
        <v>4000</v>
      </c>
      <c r="I51" s="158" t="s">
        <v>379</v>
      </c>
      <c r="J51" s="159">
        <f t="shared" si="7"/>
        <v>0</v>
      </c>
      <c r="K51" s="159">
        <v>0</v>
      </c>
      <c r="L51" s="159" t="s">
        <v>379</v>
      </c>
    </row>
    <row r="52" spans="1:12" ht="39.950000000000003" customHeight="1">
      <c r="A52" s="156">
        <v>4236</v>
      </c>
      <c r="B52" s="157" t="s">
        <v>522</v>
      </c>
      <c r="C52" s="156" t="s">
        <v>523</v>
      </c>
      <c r="D52" s="158">
        <f t="shared" si="5"/>
        <v>0</v>
      </c>
      <c r="E52" s="158">
        <v>0</v>
      </c>
      <c r="F52" s="158" t="s">
        <v>379</v>
      </c>
      <c r="G52" s="158">
        <f t="shared" si="6"/>
        <v>0</v>
      </c>
      <c r="H52" s="158">
        <v>0</v>
      </c>
      <c r="I52" s="158" t="s">
        <v>379</v>
      </c>
      <c r="J52" s="159">
        <f t="shared" si="7"/>
        <v>0</v>
      </c>
      <c r="K52" s="159">
        <v>0</v>
      </c>
      <c r="L52" s="159" t="s">
        <v>379</v>
      </c>
    </row>
    <row r="53" spans="1:12" ht="39.950000000000003" customHeight="1">
      <c r="A53" s="156">
        <v>4237</v>
      </c>
      <c r="B53" s="157" t="s">
        <v>524</v>
      </c>
      <c r="C53" s="156" t="s">
        <v>525</v>
      </c>
      <c r="D53" s="158">
        <f t="shared" si="5"/>
        <v>3000</v>
      </c>
      <c r="E53" s="158">
        <v>3000</v>
      </c>
      <c r="F53" s="158" t="s">
        <v>379</v>
      </c>
      <c r="G53" s="158">
        <f t="shared" si="6"/>
        <v>3400</v>
      </c>
      <c r="H53" s="158">
        <v>3400</v>
      </c>
      <c r="I53" s="158" t="s">
        <v>379</v>
      </c>
      <c r="J53" s="159">
        <f t="shared" si="7"/>
        <v>647.6</v>
      </c>
      <c r="K53" s="159">
        <v>647.6</v>
      </c>
      <c r="L53" s="159" t="s">
        <v>379</v>
      </c>
    </row>
    <row r="54" spans="1:12" ht="39.950000000000003" customHeight="1">
      <c r="A54" s="156">
        <v>4238</v>
      </c>
      <c r="B54" s="157" t="s">
        <v>526</v>
      </c>
      <c r="C54" s="156" t="s">
        <v>527</v>
      </c>
      <c r="D54" s="158">
        <f t="shared" si="5"/>
        <v>18354</v>
      </c>
      <c r="E54" s="158">
        <v>18354</v>
      </c>
      <c r="F54" s="158" t="s">
        <v>379</v>
      </c>
      <c r="G54" s="158">
        <f t="shared" si="6"/>
        <v>29815.547999999999</v>
      </c>
      <c r="H54" s="158">
        <v>29815.547999999999</v>
      </c>
      <c r="I54" s="158" t="s">
        <v>379</v>
      </c>
      <c r="J54" s="159">
        <f t="shared" si="7"/>
        <v>1829.4</v>
      </c>
      <c r="K54" s="159">
        <v>1829.4</v>
      </c>
      <c r="L54" s="159" t="s">
        <v>379</v>
      </c>
    </row>
    <row r="55" spans="1:12" ht="39.950000000000003" customHeight="1">
      <c r="A55" s="156">
        <v>4240</v>
      </c>
      <c r="B55" s="157" t="s">
        <v>528</v>
      </c>
      <c r="C55" s="156" t="s">
        <v>62</v>
      </c>
      <c r="D55" s="158">
        <f>SUM(D57)</f>
        <v>9736</v>
      </c>
      <c r="E55" s="158">
        <f>SUM(E57)</f>
        <v>9736</v>
      </c>
      <c r="F55" s="158" t="s">
        <v>379</v>
      </c>
      <c r="G55" s="158">
        <f>SUM(G57)</f>
        <v>11736</v>
      </c>
      <c r="H55" s="158">
        <f>SUM(H57)</f>
        <v>11736</v>
      </c>
      <c r="I55" s="158" t="s">
        <v>379</v>
      </c>
      <c r="J55" s="159">
        <f>SUM(J57)</f>
        <v>2340.7449999999999</v>
      </c>
      <c r="K55" s="159">
        <f>SUM(K57)</f>
        <v>2340.7449999999999</v>
      </c>
      <c r="L55" s="159" t="s">
        <v>379</v>
      </c>
    </row>
    <row r="56" spans="1:12" ht="39.950000000000003" customHeight="1">
      <c r="A56" s="156"/>
      <c r="B56" s="157" t="s">
        <v>380</v>
      </c>
      <c r="C56" s="156"/>
      <c r="D56" s="160"/>
      <c r="E56" s="160"/>
      <c r="F56" s="160"/>
      <c r="G56" s="160"/>
      <c r="H56" s="160"/>
      <c r="I56" s="160"/>
      <c r="J56" s="156"/>
      <c r="K56" s="156"/>
      <c r="L56" s="156"/>
    </row>
    <row r="57" spans="1:12" ht="39.950000000000003" customHeight="1">
      <c r="A57" s="156">
        <v>4241</v>
      </c>
      <c r="B57" s="157" t="s">
        <v>529</v>
      </c>
      <c r="C57" s="156" t="s">
        <v>530</v>
      </c>
      <c r="D57" s="158">
        <f>SUM(E57,F57)</f>
        <v>9736</v>
      </c>
      <c r="E57" s="158">
        <v>9736</v>
      </c>
      <c r="F57" s="158" t="s">
        <v>379</v>
      </c>
      <c r="G57" s="158">
        <f>SUM(H57,I57)</f>
        <v>11736</v>
      </c>
      <c r="H57" s="158">
        <v>11736</v>
      </c>
      <c r="I57" s="158" t="s">
        <v>379</v>
      </c>
      <c r="J57" s="159">
        <f>SUM(K57,L57)</f>
        <v>2340.7449999999999</v>
      </c>
      <c r="K57" s="159">
        <v>2340.7449999999999</v>
      </c>
      <c r="L57" s="159" t="s">
        <v>379</v>
      </c>
    </row>
    <row r="58" spans="1:12" ht="39.950000000000003" customHeight="1">
      <c r="A58" s="156">
        <v>4250</v>
      </c>
      <c r="B58" s="157" t="s">
        <v>531</v>
      </c>
      <c r="C58" s="156" t="s">
        <v>62</v>
      </c>
      <c r="D58" s="158">
        <f>SUM(D60:D61)</f>
        <v>2100</v>
      </c>
      <c r="E58" s="158">
        <f>SUM(E60:E61)</f>
        <v>2100</v>
      </c>
      <c r="F58" s="158" t="s">
        <v>379</v>
      </c>
      <c r="G58" s="158">
        <f>SUM(G60:G61)</f>
        <v>2100</v>
      </c>
      <c r="H58" s="158">
        <f>SUM(H60:H61)</f>
        <v>2100</v>
      </c>
      <c r="I58" s="158" t="s">
        <v>379</v>
      </c>
      <c r="J58" s="159">
        <f>SUM(J60:J61)</f>
        <v>63</v>
      </c>
      <c r="K58" s="159">
        <f>SUM(K60:K61)</f>
        <v>63</v>
      </c>
      <c r="L58" s="159" t="s">
        <v>379</v>
      </c>
    </row>
    <row r="59" spans="1:12" ht="39.950000000000003" customHeight="1">
      <c r="A59" s="156"/>
      <c r="B59" s="157" t="s">
        <v>380</v>
      </c>
      <c r="C59" s="156"/>
      <c r="D59" s="160"/>
      <c r="E59" s="160"/>
      <c r="F59" s="160"/>
      <c r="G59" s="160"/>
      <c r="H59" s="160"/>
      <c r="I59" s="160"/>
      <c r="J59" s="156"/>
      <c r="K59" s="156"/>
      <c r="L59" s="156"/>
    </row>
    <row r="60" spans="1:12" ht="39.950000000000003" customHeight="1">
      <c r="A60" s="156">
        <v>4251</v>
      </c>
      <c r="B60" s="157" t="s">
        <v>532</v>
      </c>
      <c r="C60" s="156" t="s">
        <v>533</v>
      </c>
      <c r="D60" s="158">
        <f>SUM(E60,F60)</f>
        <v>0</v>
      </c>
      <c r="E60" s="158">
        <v>0</v>
      </c>
      <c r="F60" s="158" t="s">
        <v>379</v>
      </c>
      <c r="G60" s="158">
        <f>SUM(H60,I60)</f>
        <v>0</v>
      </c>
      <c r="H60" s="158">
        <v>0</v>
      </c>
      <c r="I60" s="158" t="s">
        <v>379</v>
      </c>
      <c r="J60" s="159">
        <f>SUM(K60,L60)</f>
        <v>0</v>
      </c>
      <c r="K60" s="159">
        <v>0</v>
      </c>
      <c r="L60" s="159" t="s">
        <v>379</v>
      </c>
    </row>
    <row r="61" spans="1:12" ht="39.950000000000003" customHeight="1">
      <c r="A61" s="156">
        <v>4252</v>
      </c>
      <c r="B61" s="157" t="s">
        <v>534</v>
      </c>
      <c r="C61" s="156" t="s">
        <v>535</v>
      </c>
      <c r="D61" s="158">
        <f>SUM(E61,F61)</f>
        <v>2100</v>
      </c>
      <c r="E61" s="158">
        <v>2100</v>
      </c>
      <c r="F61" s="158" t="s">
        <v>379</v>
      </c>
      <c r="G61" s="158">
        <f>SUM(H61,I61)</f>
        <v>2100</v>
      </c>
      <c r="H61" s="158">
        <v>2100</v>
      </c>
      <c r="I61" s="158" t="s">
        <v>379</v>
      </c>
      <c r="J61" s="159">
        <f>SUM(K61,L61)</f>
        <v>63</v>
      </c>
      <c r="K61" s="159">
        <v>63</v>
      </c>
      <c r="L61" s="159" t="s">
        <v>379</v>
      </c>
    </row>
    <row r="62" spans="1:12" ht="39.950000000000003" customHeight="1">
      <c r="A62" s="156">
        <v>4260</v>
      </c>
      <c r="B62" s="157" t="s">
        <v>536</v>
      </c>
      <c r="C62" s="156" t="s">
        <v>62</v>
      </c>
      <c r="D62" s="158">
        <f>SUM(D64:D71)</f>
        <v>14135.46</v>
      </c>
      <c r="E62" s="158">
        <f>SUM(E64:E71)</f>
        <v>14135.46</v>
      </c>
      <c r="F62" s="158" t="s">
        <v>379</v>
      </c>
      <c r="G62" s="158">
        <f>SUM(G64:G71)</f>
        <v>12835.46</v>
      </c>
      <c r="H62" s="158">
        <f>SUM(H64:H71)</f>
        <v>12835.46</v>
      </c>
      <c r="I62" s="158" t="s">
        <v>379</v>
      </c>
      <c r="J62" s="159">
        <f>SUM(J64:J71)</f>
        <v>3188.2703000000001</v>
      </c>
      <c r="K62" s="159">
        <f>SUM(K64:K71)</f>
        <v>3188.2703000000001</v>
      </c>
      <c r="L62" s="159" t="s">
        <v>379</v>
      </c>
    </row>
    <row r="63" spans="1:12" ht="39.950000000000003" customHeight="1">
      <c r="A63" s="156"/>
      <c r="B63" s="157" t="s">
        <v>380</v>
      </c>
      <c r="C63" s="156"/>
      <c r="D63" s="160"/>
      <c r="E63" s="160"/>
      <c r="F63" s="160"/>
      <c r="G63" s="160"/>
      <c r="H63" s="160"/>
      <c r="I63" s="160"/>
      <c r="J63" s="156"/>
      <c r="K63" s="156"/>
      <c r="L63" s="156"/>
    </row>
    <row r="64" spans="1:12" ht="39.950000000000003" customHeight="1">
      <c r="A64" s="156">
        <v>4261</v>
      </c>
      <c r="B64" s="157" t="s">
        <v>537</v>
      </c>
      <c r="C64" s="156" t="s">
        <v>538</v>
      </c>
      <c r="D64" s="158">
        <f t="shared" ref="D64:D71" si="8">SUM(E64,F64)</f>
        <v>2243</v>
      </c>
      <c r="E64" s="158">
        <v>2243</v>
      </c>
      <c r="F64" s="158" t="s">
        <v>379</v>
      </c>
      <c r="G64" s="158">
        <f t="shared" ref="G64:G71" si="9">SUM(H64,I64)</f>
        <v>1943</v>
      </c>
      <c r="H64" s="158">
        <v>1943</v>
      </c>
      <c r="I64" s="158" t="s">
        <v>379</v>
      </c>
      <c r="J64" s="159">
        <f t="shared" ref="J64:J71" si="10">SUM(K64,L64)</f>
        <v>804.12</v>
      </c>
      <c r="K64" s="159">
        <v>804.12</v>
      </c>
      <c r="L64" s="159" t="s">
        <v>379</v>
      </c>
    </row>
    <row r="65" spans="1:12" ht="39.950000000000003" customHeight="1">
      <c r="A65" s="156">
        <v>4262</v>
      </c>
      <c r="B65" s="157" t="s">
        <v>539</v>
      </c>
      <c r="C65" s="156" t="s">
        <v>540</v>
      </c>
      <c r="D65" s="158">
        <f t="shared" si="8"/>
        <v>0</v>
      </c>
      <c r="E65" s="158">
        <v>0</v>
      </c>
      <c r="F65" s="158" t="s">
        <v>379</v>
      </c>
      <c r="G65" s="158">
        <f t="shared" si="9"/>
        <v>0</v>
      </c>
      <c r="H65" s="158">
        <v>0</v>
      </c>
      <c r="I65" s="158" t="s">
        <v>379</v>
      </c>
      <c r="J65" s="159">
        <f t="shared" si="10"/>
        <v>0</v>
      </c>
      <c r="K65" s="159">
        <v>0</v>
      </c>
      <c r="L65" s="159" t="s">
        <v>379</v>
      </c>
    </row>
    <row r="66" spans="1:12" ht="39.950000000000003" customHeight="1">
      <c r="A66" s="156">
        <v>4263</v>
      </c>
      <c r="B66" s="157" t="s">
        <v>541</v>
      </c>
      <c r="C66" s="156" t="s">
        <v>542</v>
      </c>
      <c r="D66" s="158">
        <f t="shared" si="8"/>
        <v>0</v>
      </c>
      <c r="E66" s="158">
        <v>0</v>
      </c>
      <c r="F66" s="158" t="s">
        <v>379</v>
      </c>
      <c r="G66" s="158">
        <f t="shared" si="9"/>
        <v>0</v>
      </c>
      <c r="H66" s="158">
        <v>0</v>
      </c>
      <c r="I66" s="158" t="s">
        <v>379</v>
      </c>
      <c r="J66" s="159">
        <f t="shared" si="10"/>
        <v>0</v>
      </c>
      <c r="K66" s="159">
        <v>0</v>
      </c>
      <c r="L66" s="159" t="s">
        <v>379</v>
      </c>
    </row>
    <row r="67" spans="1:12" ht="39.950000000000003" customHeight="1">
      <c r="A67" s="156">
        <v>4264</v>
      </c>
      <c r="B67" s="157" t="s">
        <v>543</v>
      </c>
      <c r="C67" s="156" t="s">
        <v>544</v>
      </c>
      <c r="D67" s="158">
        <f t="shared" si="8"/>
        <v>5000</v>
      </c>
      <c r="E67" s="158">
        <v>5000</v>
      </c>
      <c r="F67" s="158" t="s">
        <v>379</v>
      </c>
      <c r="G67" s="158">
        <f t="shared" si="9"/>
        <v>3000</v>
      </c>
      <c r="H67" s="158">
        <v>3000</v>
      </c>
      <c r="I67" s="158" t="s">
        <v>379</v>
      </c>
      <c r="J67" s="159">
        <f t="shared" si="10"/>
        <v>465</v>
      </c>
      <c r="K67" s="159">
        <v>465</v>
      </c>
      <c r="L67" s="159" t="s">
        <v>379</v>
      </c>
    </row>
    <row r="68" spans="1:12" ht="39.950000000000003" customHeight="1">
      <c r="A68" s="156">
        <v>4265</v>
      </c>
      <c r="B68" s="157" t="s">
        <v>545</v>
      </c>
      <c r="C68" s="156" t="s">
        <v>546</v>
      </c>
      <c r="D68" s="158">
        <f t="shared" si="8"/>
        <v>0</v>
      </c>
      <c r="E68" s="158">
        <v>0</v>
      </c>
      <c r="F68" s="158" t="s">
        <v>379</v>
      </c>
      <c r="G68" s="158">
        <f t="shared" si="9"/>
        <v>0</v>
      </c>
      <c r="H68" s="158">
        <v>0</v>
      </c>
      <c r="I68" s="158" t="s">
        <v>379</v>
      </c>
      <c r="J68" s="159">
        <f t="shared" si="10"/>
        <v>0</v>
      </c>
      <c r="K68" s="159">
        <v>0</v>
      </c>
      <c r="L68" s="159" t="s">
        <v>379</v>
      </c>
    </row>
    <row r="69" spans="1:12" ht="39.950000000000003" customHeight="1">
      <c r="A69" s="156">
        <v>4266</v>
      </c>
      <c r="B69" s="157" t="s">
        <v>547</v>
      </c>
      <c r="C69" s="156" t="s">
        <v>548</v>
      </c>
      <c r="D69" s="158">
        <f t="shared" si="8"/>
        <v>0</v>
      </c>
      <c r="E69" s="158">
        <v>0</v>
      </c>
      <c r="F69" s="158" t="s">
        <v>379</v>
      </c>
      <c r="G69" s="158">
        <f t="shared" si="9"/>
        <v>0</v>
      </c>
      <c r="H69" s="158">
        <v>0</v>
      </c>
      <c r="I69" s="158" t="s">
        <v>379</v>
      </c>
      <c r="J69" s="159">
        <f t="shared" si="10"/>
        <v>0</v>
      </c>
      <c r="K69" s="159">
        <v>0</v>
      </c>
      <c r="L69" s="159" t="s">
        <v>379</v>
      </c>
    </row>
    <row r="70" spans="1:12" ht="39.950000000000003" customHeight="1">
      <c r="A70" s="156">
        <v>4267</v>
      </c>
      <c r="B70" s="157" t="s">
        <v>549</v>
      </c>
      <c r="C70" s="156" t="s">
        <v>550</v>
      </c>
      <c r="D70" s="158">
        <f t="shared" si="8"/>
        <v>1990</v>
      </c>
      <c r="E70" s="158">
        <v>1990</v>
      </c>
      <c r="F70" s="158" t="s">
        <v>379</v>
      </c>
      <c r="G70" s="158">
        <f t="shared" si="9"/>
        <v>2490</v>
      </c>
      <c r="H70" s="158">
        <v>2490</v>
      </c>
      <c r="I70" s="158" t="s">
        <v>379</v>
      </c>
      <c r="J70" s="159">
        <f t="shared" si="10"/>
        <v>693.15030000000002</v>
      </c>
      <c r="K70" s="159">
        <v>693.15030000000002</v>
      </c>
      <c r="L70" s="159" t="s">
        <v>379</v>
      </c>
    </row>
    <row r="71" spans="1:12" ht="39.950000000000003" customHeight="1">
      <c r="A71" s="156">
        <v>4268</v>
      </c>
      <c r="B71" s="157" t="s">
        <v>551</v>
      </c>
      <c r="C71" s="156" t="s">
        <v>552</v>
      </c>
      <c r="D71" s="158">
        <f t="shared" si="8"/>
        <v>4902.46</v>
      </c>
      <c r="E71" s="158">
        <v>4902.46</v>
      </c>
      <c r="F71" s="158" t="s">
        <v>379</v>
      </c>
      <c r="G71" s="158">
        <f t="shared" si="9"/>
        <v>5402.46</v>
      </c>
      <c r="H71" s="158">
        <v>5402.46</v>
      </c>
      <c r="I71" s="158" t="s">
        <v>379</v>
      </c>
      <c r="J71" s="159">
        <f t="shared" si="10"/>
        <v>1226</v>
      </c>
      <c r="K71" s="159">
        <v>1226</v>
      </c>
      <c r="L71" s="159" t="s">
        <v>379</v>
      </c>
    </row>
    <row r="72" spans="1:12" ht="39.950000000000003" customHeight="1">
      <c r="A72" s="156">
        <v>4300</v>
      </c>
      <c r="B72" s="157" t="s">
        <v>553</v>
      </c>
      <c r="C72" s="156" t="s">
        <v>62</v>
      </c>
      <c r="D72" s="158">
        <f>SUM(D74,D78,D82)</f>
        <v>0</v>
      </c>
      <c r="E72" s="158">
        <f>SUM(E74,E78,E82)</f>
        <v>0</v>
      </c>
      <c r="F72" s="158" t="s">
        <v>379</v>
      </c>
      <c r="G72" s="158">
        <f>SUM(G74,G78,G82)</f>
        <v>0</v>
      </c>
      <c r="H72" s="158">
        <f>SUM(H74,H78,H82)</f>
        <v>0</v>
      </c>
      <c r="I72" s="158" t="s">
        <v>379</v>
      </c>
      <c r="J72" s="159">
        <f>SUM(J74,J78,J82)</f>
        <v>0</v>
      </c>
      <c r="K72" s="159">
        <f>SUM(K74,K78,K82)</f>
        <v>0</v>
      </c>
      <c r="L72" s="159" t="s">
        <v>379</v>
      </c>
    </row>
    <row r="73" spans="1:12" ht="39.950000000000003" customHeight="1">
      <c r="A73" s="156"/>
      <c r="B73" s="157" t="s">
        <v>472</v>
      </c>
      <c r="C73" s="156"/>
      <c r="D73" s="160"/>
      <c r="E73" s="160"/>
      <c r="F73" s="160"/>
      <c r="G73" s="160"/>
      <c r="H73" s="160"/>
      <c r="I73" s="160"/>
      <c r="J73" s="156"/>
      <c r="K73" s="156"/>
      <c r="L73" s="156"/>
    </row>
    <row r="74" spans="1:12" ht="39.950000000000003" customHeight="1">
      <c r="A74" s="156">
        <v>4310</v>
      </c>
      <c r="B74" s="157" t="s">
        <v>554</v>
      </c>
      <c r="C74" s="156" t="s">
        <v>62</v>
      </c>
      <c r="D74" s="158">
        <f>SUM(D76:D77)</f>
        <v>0</v>
      </c>
      <c r="E74" s="158">
        <f>SUM(E76:E77)</f>
        <v>0</v>
      </c>
      <c r="F74" s="158" t="s">
        <v>379</v>
      </c>
      <c r="G74" s="158">
        <f>SUM(G76:G77)</f>
        <v>0</v>
      </c>
      <c r="H74" s="158">
        <f>SUM(H76:H77)</f>
        <v>0</v>
      </c>
      <c r="I74" s="158" t="s">
        <v>379</v>
      </c>
      <c r="J74" s="159">
        <f>SUM(J76:J77)</f>
        <v>0</v>
      </c>
      <c r="K74" s="159">
        <f>SUM(K76:K77)</f>
        <v>0</v>
      </c>
      <c r="L74" s="159" t="s">
        <v>379</v>
      </c>
    </row>
    <row r="75" spans="1:12" ht="39.950000000000003" customHeight="1">
      <c r="A75" s="156"/>
      <c r="B75" s="157" t="s">
        <v>380</v>
      </c>
      <c r="C75" s="156"/>
      <c r="D75" s="160"/>
      <c r="E75" s="160"/>
      <c r="F75" s="160"/>
      <c r="G75" s="160"/>
      <c r="H75" s="160"/>
      <c r="I75" s="160"/>
      <c r="J75" s="156"/>
      <c r="K75" s="156"/>
      <c r="L75" s="156"/>
    </row>
    <row r="76" spans="1:12" ht="39.950000000000003" customHeight="1">
      <c r="A76" s="156">
        <v>4311</v>
      </c>
      <c r="B76" s="157" t="s">
        <v>555</v>
      </c>
      <c r="C76" s="156" t="s">
        <v>556</v>
      </c>
      <c r="D76" s="158">
        <f>SUM(E76,F76)</f>
        <v>0</v>
      </c>
      <c r="E76" s="158">
        <v>0</v>
      </c>
      <c r="F76" s="158" t="s">
        <v>379</v>
      </c>
      <c r="G76" s="158">
        <f>SUM(H76,I76)</f>
        <v>0</v>
      </c>
      <c r="H76" s="158">
        <v>0</v>
      </c>
      <c r="I76" s="158" t="s">
        <v>379</v>
      </c>
      <c r="J76" s="159">
        <f>SUM(K76,L76)</f>
        <v>0</v>
      </c>
      <c r="K76" s="159">
        <v>0</v>
      </c>
      <c r="L76" s="159" t="s">
        <v>379</v>
      </c>
    </row>
    <row r="77" spans="1:12" ht="39.950000000000003" customHeight="1">
      <c r="A77" s="156">
        <v>4312</v>
      </c>
      <c r="B77" s="157" t="s">
        <v>557</v>
      </c>
      <c r="C77" s="156" t="s">
        <v>558</v>
      </c>
      <c r="D77" s="158">
        <f>SUM(E77,F77)</f>
        <v>0</v>
      </c>
      <c r="E77" s="158">
        <v>0</v>
      </c>
      <c r="F77" s="158" t="s">
        <v>379</v>
      </c>
      <c r="G77" s="158">
        <f>SUM(H77,I77)</f>
        <v>0</v>
      </c>
      <c r="H77" s="158">
        <v>0</v>
      </c>
      <c r="I77" s="158" t="s">
        <v>379</v>
      </c>
      <c r="J77" s="159">
        <f>SUM(K77,L77)</f>
        <v>0</v>
      </c>
      <c r="K77" s="159">
        <v>0</v>
      </c>
      <c r="L77" s="159" t="s">
        <v>379</v>
      </c>
    </row>
    <row r="78" spans="1:12" ht="39.950000000000003" customHeight="1">
      <c r="A78" s="156">
        <v>4320</v>
      </c>
      <c r="B78" s="157" t="s">
        <v>559</v>
      </c>
      <c r="C78" s="156" t="s">
        <v>62</v>
      </c>
      <c r="D78" s="158">
        <f>SUM(D80:D81)</f>
        <v>0</v>
      </c>
      <c r="E78" s="158">
        <f>SUM(E80:E81)</f>
        <v>0</v>
      </c>
      <c r="F78" s="158" t="s">
        <v>379</v>
      </c>
      <c r="G78" s="158">
        <f>SUM(G80:G81)</f>
        <v>0</v>
      </c>
      <c r="H78" s="158">
        <f>SUM(H80:H81)</f>
        <v>0</v>
      </c>
      <c r="I78" s="158" t="s">
        <v>379</v>
      </c>
      <c r="J78" s="159">
        <f>SUM(J80:J81)</f>
        <v>0</v>
      </c>
      <c r="K78" s="159">
        <f>SUM(K80:K81)</f>
        <v>0</v>
      </c>
      <c r="L78" s="159" t="s">
        <v>379</v>
      </c>
    </row>
    <row r="79" spans="1:12" ht="39.950000000000003" customHeight="1">
      <c r="A79" s="156"/>
      <c r="B79" s="157" t="s">
        <v>380</v>
      </c>
      <c r="C79" s="156"/>
      <c r="D79" s="160"/>
      <c r="E79" s="160"/>
      <c r="F79" s="160"/>
      <c r="G79" s="160"/>
      <c r="H79" s="160"/>
      <c r="I79" s="160"/>
      <c r="J79" s="156"/>
      <c r="K79" s="156"/>
      <c r="L79" s="156"/>
    </row>
    <row r="80" spans="1:12" ht="39.950000000000003" customHeight="1">
      <c r="A80" s="156">
        <v>4321</v>
      </c>
      <c r="B80" s="157" t="s">
        <v>560</v>
      </c>
      <c r="C80" s="156" t="s">
        <v>561</v>
      </c>
      <c r="D80" s="158">
        <f>SUM(E80,F80)</f>
        <v>0</v>
      </c>
      <c r="E80" s="158">
        <v>0</v>
      </c>
      <c r="F80" s="158" t="s">
        <v>379</v>
      </c>
      <c r="G80" s="158">
        <f>SUM(H80,I80)</f>
        <v>0</v>
      </c>
      <c r="H80" s="158">
        <v>0</v>
      </c>
      <c r="I80" s="158" t="s">
        <v>379</v>
      </c>
      <c r="J80" s="159">
        <f>SUM(K80,L80)</f>
        <v>0</v>
      </c>
      <c r="K80" s="159">
        <v>0</v>
      </c>
      <c r="L80" s="159" t="s">
        <v>379</v>
      </c>
    </row>
    <row r="81" spans="1:12" ht="39.950000000000003" customHeight="1">
      <c r="A81" s="156">
        <v>4322</v>
      </c>
      <c r="B81" s="157" t="s">
        <v>562</v>
      </c>
      <c r="C81" s="156" t="s">
        <v>563</v>
      </c>
      <c r="D81" s="158">
        <f>SUM(E81,F81)</f>
        <v>0</v>
      </c>
      <c r="E81" s="158">
        <v>0</v>
      </c>
      <c r="F81" s="158" t="s">
        <v>379</v>
      </c>
      <c r="G81" s="158">
        <f>SUM(H81,I81)</f>
        <v>0</v>
      </c>
      <c r="H81" s="158">
        <v>0</v>
      </c>
      <c r="I81" s="158" t="s">
        <v>379</v>
      </c>
      <c r="J81" s="159">
        <f>SUM(K81,L81)</f>
        <v>0</v>
      </c>
      <c r="K81" s="159">
        <v>0</v>
      </c>
      <c r="L81" s="159" t="s">
        <v>379</v>
      </c>
    </row>
    <row r="82" spans="1:12" ht="39.950000000000003" customHeight="1">
      <c r="A82" s="156">
        <v>4330</v>
      </c>
      <c r="B82" s="157" t="s">
        <v>564</v>
      </c>
      <c r="C82" s="156" t="s">
        <v>62</v>
      </c>
      <c r="D82" s="158">
        <f>SUM(D84:D86)</f>
        <v>0</v>
      </c>
      <c r="E82" s="158">
        <f>SUM(E84:E86)</f>
        <v>0</v>
      </c>
      <c r="F82" s="158" t="s">
        <v>379</v>
      </c>
      <c r="G82" s="158">
        <f>SUM(G84:G86)</f>
        <v>0</v>
      </c>
      <c r="H82" s="158">
        <f>SUM(H84:H86)</f>
        <v>0</v>
      </c>
      <c r="I82" s="158" t="s">
        <v>379</v>
      </c>
      <c r="J82" s="159">
        <f>SUM(J84:J86)</f>
        <v>0</v>
      </c>
      <c r="K82" s="159">
        <f>SUM(K84:K86)</f>
        <v>0</v>
      </c>
      <c r="L82" s="159" t="s">
        <v>379</v>
      </c>
    </row>
    <row r="83" spans="1:12" ht="39.950000000000003" customHeight="1">
      <c r="A83" s="156"/>
      <c r="B83" s="157" t="s">
        <v>380</v>
      </c>
      <c r="C83" s="156"/>
      <c r="D83" s="160"/>
      <c r="E83" s="160"/>
      <c r="F83" s="160"/>
      <c r="G83" s="160"/>
      <c r="H83" s="160"/>
      <c r="I83" s="160"/>
      <c r="J83" s="156"/>
      <c r="K83" s="156"/>
      <c r="L83" s="156"/>
    </row>
    <row r="84" spans="1:12" ht="39.950000000000003" customHeight="1">
      <c r="A84" s="156">
        <v>4331</v>
      </c>
      <c r="B84" s="157" t="s">
        <v>565</v>
      </c>
      <c r="C84" s="156" t="s">
        <v>566</v>
      </c>
      <c r="D84" s="158">
        <f>SUM(E84,F84)</f>
        <v>0</v>
      </c>
      <c r="E84" s="158">
        <v>0</v>
      </c>
      <c r="F84" s="158" t="s">
        <v>379</v>
      </c>
      <c r="G84" s="158">
        <f>SUM(H84,I84)</f>
        <v>0</v>
      </c>
      <c r="H84" s="158">
        <v>0</v>
      </c>
      <c r="I84" s="158" t="s">
        <v>379</v>
      </c>
      <c r="J84" s="159">
        <f>SUM(K84,L84)</f>
        <v>0</v>
      </c>
      <c r="K84" s="159">
        <v>0</v>
      </c>
      <c r="L84" s="159" t="s">
        <v>379</v>
      </c>
    </row>
    <row r="85" spans="1:12" ht="39.950000000000003" customHeight="1">
      <c r="A85" s="156">
        <v>4332</v>
      </c>
      <c r="B85" s="157" t="s">
        <v>567</v>
      </c>
      <c r="C85" s="156" t="s">
        <v>568</v>
      </c>
      <c r="D85" s="158">
        <f>SUM(E85,F85)</f>
        <v>0</v>
      </c>
      <c r="E85" s="158">
        <v>0</v>
      </c>
      <c r="F85" s="158" t="s">
        <v>379</v>
      </c>
      <c r="G85" s="158">
        <f>SUM(H85,I85)</f>
        <v>0</v>
      </c>
      <c r="H85" s="158">
        <v>0</v>
      </c>
      <c r="I85" s="158" t="s">
        <v>379</v>
      </c>
      <c r="J85" s="159">
        <f>SUM(K85,L85)</f>
        <v>0</v>
      </c>
      <c r="K85" s="159">
        <v>0</v>
      </c>
      <c r="L85" s="159" t="s">
        <v>379</v>
      </c>
    </row>
    <row r="86" spans="1:12" ht="39.950000000000003" customHeight="1">
      <c r="A86" s="156">
        <v>4333</v>
      </c>
      <c r="B86" s="157" t="s">
        <v>569</v>
      </c>
      <c r="C86" s="156" t="s">
        <v>570</v>
      </c>
      <c r="D86" s="158">
        <f>SUM(E86,F86)</f>
        <v>0</v>
      </c>
      <c r="E86" s="158">
        <v>0</v>
      </c>
      <c r="F86" s="158" t="s">
        <v>379</v>
      </c>
      <c r="G86" s="158">
        <f>SUM(H86,I86)</f>
        <v>0</v>
      </c>
      <c r="H86" s="158">
        <v>0</v>
      </c>
      <c r="I86" s="158" t="s">
        <v>379</v>
      </c>
      <c r="J86" s="159">
        <f>SUM(K86,L86)</f>
        <v>0</v>
      </c>
      <c r="K86" s="159">
        <v>0</v>
      </c>
      <c r="L86" s="159" t="s">
        <v>379</v>
      </c>
    </row>
    <row r="87" spans="1:12" ht="39.950000000000003" customHeight="1">
      <c r="A87" s="156">
        <v>4400</v>
      </c>
      <c r="B87" s="157" t="s">
        <v>571</v>
      </c>
      <c r="C87" s="156" t="s">
        <v>62</v>
      </c>
      <c r="D87" s="158">
        <f>SUM(D89,D93)</f>
        <v>0</v>
      </c>
      <c r="E87" s="158">
        <f>SUM(E89,E93)</f>
        <v>0</v>
      </c>
      <c r="F87" s="158" t="s">
        <v>379</v>
      </c>
      <c r="G87" s="158">
        <f>SUM(G89,G93)</f>
        <v>0</v>
      </c>
      <c r="H87" s="158">
        <f>SUM(H89,H93)</f>
        <v>0</v>
      </c>
      <c r="I87" s="158" t="s">
        <v>379</v>
      </c>
      <c r="J87" s="159">
        <f>SUM(J89,J93)</f>
        <v>0</v>
      </c>
      <c r="K87" s="159">
        <f>SUM(K89,K93)</f>
        <v>0</v>
      </c>
      <c r="L87" s="159" t="s">
        <v>379</v>
      </c>
    </row>
    <row r="88" spans="1:12" ht="39.950000000000003" customHeight="1">
      <c r="A88" s="156"/>
      <c r="B88" s="157" t="s">
        <v>472</v>
      </c>
      <c r="C88" s="156"/>
      <c r="D88" s="160"/>
      <c r="E88" s="160"/>
      <c r="F88" s="160"/>
      <c r="G88" s="160"/>
      <c r="H88" s="160"/>
      <c r="I88" s="160"/>
      <c r="J88" s="156"/>
      <c r="K88" s="156"/>
      <c r="L88" s="156"/>
    </row>
    <row r="89" spans="1:12" ht="39.950000000000003" customHeight="1">
      <c r="A89" s="156">
        <v>4410</v>
      </c>
      <c r="B89" s="157" t="s">
        <v>572</v>
      </c>
      <c r="C89" s="156" t="s">
        <v>62</v>
      </c>
      <c r="D89" s="158">
        <f>SUM(D91:D92)</f>
        <v>0</v>
      </c>
      <c r="E89" s="158">
        <f>SUM(E91:E92)</f>
        <v>0</v>
      </c>
      <c r="F89" s="158" t="s">
        <v>379</v>
      </c>
      <c r="G89" s="158">
        <f>SUM(G91:G92)</f>
        <v>0</v>
      </c>
      <c r="H89" s="158">
        <f>SUM(H91:H92)</f>
        <v>0</v>
      </c>
      <c r="I89" s="158" t="s">
        <v>379</v>
      </c>
      <c r="J89" s="159">
        <f>SUM(J91:J92)</f>
        <v>0</v>
      </c>
      <c r="K89" s="159">
        <f>SUM(K91:K92)</f>
        <v>0</v>
      </c>
      <c r="L89" s="159" t="s">
        <v>379</v>
      </c>
    </row>
    <row r="90" spans="1:12" ht="39.950000000000003" customHeight="1">
      <c r="A90" s="156"/>
      <c r="B90" s="157" t="s">
        <v>380</v>
      </c>
      <c r="C90" s="156"/>
      <c r="D90" s="160"/>
      <c r="E90" s="160"/>
      <c r="F90" s="160"/>
      <c r="G90" s="160"/>
      <c r="H90" s="160"/>
      <c r="I90" s="160"/>
      <c r="J90" s="156"/>
      <c r="K90" s="156"/>
      <c r="L90" s="156"/>
    </row>
    <row r="91" spans="1:12" ht="39.950000000000003" customHeight="1">
      <c r="A91" s="156">
        <v>4411</v>
      </c>
      <c r="B91" s="157" t="s">
        <v>573</v>
      </c>
      <c r="C91" s="156" t="s">
        <v>574</v>
      </c>
      <c r="D91" s="158">
        <f>SUM(E91,F91)</f>
        <v>0</v>
      </c>
      <c r="E91" s="158">
        <v>0</v>
      </c>
      <c r="F91" s="158" t="s">
        <v>379</v>
      </c>
      <c r="G91" s="158">
        <f>SUM(H91,I91)</f>
        <v>0</v>
      </c>
      <c r="H91" s="158">
        <v>0</v>
      </c>
      <c r="I91" s="158" t="s">
        <v>379</v>
      </c>
      <c r="J91" s="159">
        <f>SUM(K91,L91)</f>
        <v>0</v>
      </c>
      <c r="K91" s="159">
        <v>0</v>
      </c>
      <c r="L91" s="159" t="s">
        <v>379</v>
      </c>
    </row>
    <row r="92" spans="1:12" ht="39.950000000000003" customHeight="1">
      <c r="A92" s="156">
        <v>4412</v>
      </c>
      <c r="B92" s="157" t="s">
        <v>575</v>
      </c>
      <c r="C92" s="156" t="s">
        <v>576</v>
      </c>
      <c r="D92" s="158">
        <f>SUM(E92,F92)</f>
        <v>0</v>
      </c>
      <c r="E92" s="158">
        <v>0</v>
      </c>
      <c r="F92" s="158" t="s">
        <v>379</v>
      </c>
      <c r="G92" s="158">
        <f>SUM(H92,I92)</f>
        <v>0</v>
      </c>
      <c r="H92" s="158">
        <v>0</v>
      </c>
      <c r="I92" s="158" t="s">
        <v>379</v>
      </c>
      <c r="J92" s="159">
        <f>SUM(K92,L92)</f>
        <v>0</v>
      </c>
      <c r="K92" s="159">
        <v>0</v>
      </c>
      <c r="L92" s="159" t="s">
        <v>379</v>
      </c>
    </row>
    <row r="93" spans="1:12" ht="39.950000000000003" customHeight="1">
      <c r="A93" s="156">
        <v>4420</v>
      </c>
      <c r="B93" s="157" t="s">
        <v>577</v>
      </c>
      <c r="C93" s="156" t="s">
        <v>62</v>
      </c>
      <c r="D93" s="158">
        <f>SUM(D95:D96)</f>
        <v>0</v>
      </c>
      <c r="E93" s="158">
        <f>SUM(E95:E96)</f>
        <v>0</v>
      </c>
      <c r="F93" s="158" t="s">
        <v>379</v>
      </c>
      <c r="G93" s="158">
        <f>SUM(G95:G96)</f>
        <v>0</v>
      </c>
      <c r="H93" s="158">
        <f>SUM(H95:H96)</f>
        <v>0</v>
      </c>
      <c r="I93" s="158" t="s">
        <v>379</v>
      </c>
      <c r="J93" s="159">
        <f>SUM(J95:J96)</f>
        <v>0</v>
      </c>
      <c r="K93" s="159">
        <f>SUM(K95:K96)</f>
        <v>0</v>
      </c>
      <c r="L93" s="159" t="s">
        <v>379</v>
      </c>
    </row>
    <row r="94" spans="1:12" ht="39.950000000000003" customHeight="1">
      <c r="A94" s="156"/>
      <c r="B94" s="157" t="s">
        <v>380</v>
      </c>
      <c r="C94" s="156"/>
      <c r="D94" s="160"/>
      <c r="E94" s="160"/>
      <c r="F94" s="160"/>
      <c r="G94" s="160"/>
      <c r="H94" s="160"/>
      <c r="I94" s="160"/>
      <c r="J94" s="156"/>
      <c r="K94" s="156"/>
      <c r="L94" s="156"/>
    </row>
    <row r="95" spans="1:12" ht="39.950000000000003" customHeight="1">
      <c r="A95" s="156">
        <v>4421</v>
      </c>
      <c r="B95" s="157" t="s">
        <v>578</v>
      </c>
      <c r="C95" s="156" t="s">
        <v>579</v>
      </c>
      <c r="D95" s="158">
        <f>SUM(E95,F95)</f>
        <v>0</v>
      </c>
      <c r="E95" s="158">
        <v>0</v>
      </c>
      <c r="F95" s="158" t="s">
        <v>379</v>
      </c>
      <c r="G95" s="158">
        <f>SUM(H95,I95)</f>
        <v>0</v>
      </c>
      <c r="H95" s="158">
        <v>0</v>
      </c>
      <c r="I95" s="158" t="s">
        <v>379</v>
      </c>
      <c r="J95" s="159">
        <f>SUM(K95,L95)</f>
        <v>0</v>
      </c>
      <c r="K95" s="159">
        <v>0</v>
      </c>
      <c r="L95" s="159" t="s">
        <v>379</v>
      </c>
    </row>
    <row r="96" spans="1:12" ht="39.950000000000003" customHeight="1">
      <c r="A96" s="156">
        <v>4422</v>
      </c>
      <c r="B96" s="157" t="s">
        <v>580</v>
      </c>
      <c r="C96" s="156" t="s">
        <v>581</v>
      </c>
      <c r="D96" s="158">
        <f>SUM(E96,F96)</f>
        <v>0</v>
      </c>
      <c r="E96" s="158">
        <v>0</v>
      </c>
      <c r="F96" s="158" t="s">
        <v>379</v>
      </c>
      <c r="G96" s="158">
        <f>SUM(H96,I96)</f>
        <v>0</v>
      </c>
      <c r="H96" s="158">
        <v>0</v>
      </c>
      <c r="I96" s="158" t="s">
        <v>379</v>
      </c>
      <c r="J96" s="159">
        <f>SUM(K96,L96)</f>
        <v>0</v>
      </c>
      <c r="K96" s="159">
        <v>0</v>
      </c>
      <c r="L96" s="159" t="s">
        <v>379</v>
      </c>
    </row>
    <row r="97" spans="1:12" ht="39.950000000000003" customHeight="1">
      <c r="A97" s="156">
        <v>4500</v>
      </c>
      <c r="B97" s="157" t="s">
        <v>582</v>
      </c>
      <c r="C97" s="156"/>
      <c r="D97" s="158">
        <f>SUM(D99,D103,D107,D115)</f>
        <v>585965.43999999994</v>
      </c>
      <c r="E97" s="158">
        <f>SUM(E99,E103,E107,E115)</f>
        <v>585965.43999999994</v>
      </c>
      <c r="F97" s="158" t="s">
        <v>379</v>
      </c>
      <c r="G97" s="158">
        <f>SUM(G99,G103,G107,G115)</f>
        <v>615731.43999999994</v>
      </c>
      <c r="H97" s="158">
        <f>SUM(H99,H103,H107,H115)</f>
        <v>615731.43999999994</v>
      </c>
      <c r="I97" s="158" t="s">
        <v>379</v>
      </c>
      <c r="J97" s="159">
        <f>SUM(J99,J103,J107,J115)</f>
        <v>269240.17540000001</v>
      </c>
      <c r="K97" s="159">
        <f>SUM(K99,K103,K107,K115)</f>
        <v>269240.17540000001</v>
      </c>
      <c r="L97" s="159" t="s">
        <v>379</v>
      </c>
    </row>
    <row r="98" spans="1:12" ht="39.950000000000003" customHeight="1">
      <c r="A98" s="156"/>
      <c r="B98" s="157" t="s">
        <v>472</v>
      </c>
      <c r="C98" s="156"/>
      <c r="D98" s="160"/>
      <c r="E98" s="160"/>
      <c r="F98" s="160"/>
      <c r="G98" s="160"/>
      <c r="H98" s="160"/>
      <c r="I98" s="160"/>
      <c r="J98" s="156"/>
      <c r="K98" s="156"/>
      <c r="L98" s="156"/>
    </row>
    <row r="99" spans="1:12" ht="39.950000000000003" customHeight="1">
      <c r="A99" s="156">
        <v>4510</v>
      </c>
      <c r="B99" s="157" t="s">
        <v>583</v>
      </c>
      <c r="C99" s="156" t="s">
        <v>62</v>
      </c>
      <c r="D99" s="158">
        <f>SUM(D101:D102)</f>
        <v>0</v>
      </c>
      <c r="E99" s="158">
        <f>SUM(E101:E102)</f>
        <v>0</v>
      </c>
      <c r="F99" s="158" t="s">
        <v>379</v>
      </c>
      <c r="G99" s="158">
        <f>SUM(G101:G102)</f>
        <v>0</v>
      </c>
      <c r="H99" s="158">
        <f>SUM(H101:H102)</f>
        <v>0</v>
      </c>
      <c r="I99" s="158" t="s">
        <v>379</v>
      </c>
      <c r="J99" s="159">
        <f>SUM(J101:J102)</f>
        <v>0</v>
      </c>
      <c r="K99" s="159">
        <f>SUM(K101:K102)</f>
        <v>0</v>
      </c>
      <c r="L99" s="159" t="s">
        <v>379</v>
      </c>
    </row>
    <row r="100" spans="1:12" ht="39.950000000000003" customHeight="1">
      <c r="A100" s="156"/>
      <c r="B100" s="157" t="s">
        <v>380</v>
      </c>
      <c r="C100" s="156"/>
      <c r="D100" s="160"/>
      <c r="E100" s="160"/>
      <c r="F100" s="160"/>
      <c r="G100" s="160"/>
      <c r="H100" s="160"/>
      <c r="I100" s="160"/>
      <c r="J100" s="156"/>
      <c r="K100" s="156"/>
      <c r="L100" s="156"/>
    </row>
    <row r="101" spans="1:12" ht="39.950000000000003" customHeight="1">
      <c r="A101" s="156">
        <v>4511</v>
      </c>
      <c r="B101" s="157" t="s">
        <v>584</v>
      </c>
      <c r="C101" s="156" t="s">
        <v>585</v>
      </c>
      <c r="D101" s="158">
        <f>SUM(E101,F101)</f>
        <v>0</v>
      </c>
      <c r="E101" s="158">
        <v>0</v>
      </c>
      <c r="F101" s="158" t="s">
        <v>379</v>
      </c>
      <c r="G101" s="158">
        <f>SUM(H101,I101)</f>
        <v>0</v>
      </c>
      <c r="H101" s="158">
        <v>0</v>
      </c>
      <c r="I101" s="158" t="s">
        <v>379</v>
      </c>
      <c r="J101" s="159">
        <f>SUM(K101,L101)</f>
        <v>0</v>
      </c>
      <c r="K101" s="159">
        <v>0</v>
      </c>
      <c r="L101" s="159" t="s">
        <v>379</v>
      </c>
    </row>
    <row r="102" spans="1:12" ht="39.950000000000003" customHeight="1">
      <c r="A102" s="156">
        <v>4512</v>
      </c>
      <c r="B102" s="157" t="s">
        <v>586</v>
      </c>
      <c r="C102" s="156" t="s">
        <v>587</v>
      </c>
      <c r="D102" s="158">
        <f>SUM(E102,F102)</f>
        <v>0</v>
      </c>
      <c r="E102" s="158">
        <v>0</v>
      </c>
      <c r="F102" s="158" t="s">
        <v>379</v>
      </c>
      <c r="G102" s="158">
        <f>SUM(H102,I102)</f>
        <v>0</v>
      </c>
      <c r="H102" s="158">
        <v>0</v>
      </c>
      <c r="I102" s="158" t="s">
        <v>379</v>
      </c>
      <c r="J102" s="159">
        <f>SUM(K102,L102)</f>
        <v>0</v>
      </c>
      <c r="K102" s="159">
        <v>0</v>
      </c>
      <c r="L102" s="159" t="s">
        <v>379</v>
      </c>
    </row>
    <row r="103" spans="1:12" ht="39.950000000000003" customHeight="1">
      <c r="A103" s="156">
        <v>4520</v>
      </c>
      <c r="B103" s="157" t="s">
        <v>588</v>
      </c>
      <c r="C103" s="156" t="s">
        <v>62</v>
      </c>
      <c r="D103" s="158">
        <f>SUM(D105:D106)</f>
        <v>0</v>
      </c>
      <c r="E103" s="158">
        <f>SUM(E105:E106)</f>
        <v>0</v>
      </c>
      <c r="F103" s="158" t="s">
        <v>379</v>
      </c>
      <c r="G103" s="158">
        <f>SUM(G105:G106)</f>
        <v>0</v>
      </c>
      <c r="H103" s="158">
        <f>SUM(H105:H106)</f>
        <v>0</v>
      </c>
      <c r="I103" s="158" t="s">
        <v>379</v>
      </c>
      <c r="J103" s="159">
        <f>SUM(J105:J106)</f>
        <v>0</v>
      </c>
      <c r="K103" s="159">
        <f>SUM(K105:K106)</f>
        <v>0</v>
      </c>
      <c r="L103" s="159" t="s">
        <v>379</v>
      </c>
    </row>
    <row r="104" spans="1:12" ht="39.950000000000003" customHeight="1">
      <c r="A104" s="156"/>
      <c r="B104" s="157" t="s">
        <v>380</v>
      </c>
      <c r="C104" s="156"/>
      <c r="D104" s="160"/>
      <c r="E104" s="160"/>
      <c r="F104" s="160"/>
      <c r="G104" s="160"/>
      <c r="H104" s="160"/>
      <c r="I104" s="160"/>
      <c r="J104" s="156"/>
      <c r="K104" s="156"/>
      <c r="L104" s="156"/>
    </row>
    <row r="105" spans="1:12" ht="39.950000000000003" customHeight="1">
      <c r="A105" s="156">
        <v>4521</v>
      </c>
      <c r="B105" s="157" t="s">
        <v>589</v>
      </c>
      <c r="C105" s="156" t="s">
        <v>590</v>
      </c>
      <c r="D105" s="158">
        <f>SUM(E105,F105)</f>
        <v>0</v>
      </c>
      <c r="E105" s="158">
        <v>0</v>
      </c>
      <c r="F105" s="158" t="s">
        <v>379</v>
      </c>
      <c r="G105" s="158">
        <f>SUM(H105,I105)</f>
        <v>0</v>
      </c>
      <c r="H105" s="158">
        <v>0</v>
      </c>
      <c r="I105" s="158" t="s">
        <v>379</v>
      </c>
      <c r="J105" s="159">
        <f>SUM(K105,L105)</f>
        <v>0</v>
      </c>
      <c r="K105" s="159">
        <v>0</v>
      </c>
      <c r="L105" s="159" t="s">
        <v>379</v>
      </c>
    </row>
    <row r="106" spans="1:12" ht="39.950000000000003" customHeight="1">
      <c r="A106" s="156">
        <v>4522</v>
      </c>
      <c r="B106" s="157" t="s">
        <v>591</v>
      </c>
      <c r="C106" s="156" t="s">
        <v>592</v>
      </c>
      <c r="D106" s="158">
        <f>SUM(E106,F106)</f>
        <v>0</v>
      </c>
      <c r="E106" s="158">
        <v>0</v>
      </c>
      <c r="F106" s="158" t="s">
        <v>379</v>
      </c>
      <c r="G106" s="158">
        <f>SUM(H106,I106)</f>
        <v>0</v>
      </c>
      <c r="H106" s="158">
        <v>0</v>
      </c>
      <c r="I106" s="158" t="s">
        <v>379</v>
      </c>
      <c r="J106" s="159">
        <f>SUM(K106,L106)</f>
        <v>0</v>
      </c>
      <c r="K106" s="159">
        <v>0</v>
      </c>
      <c r="L106" s="159" t="s">
        <v>379</v>
      </c>
    </row>
    <row r="107" spans="1:12" ht="39.950000000000003" customHeight="1">
      <c r="A107" s="156">
        <v>4530</v>
      </c>
      <c r="B107" s="157" t="s">
        <v>593</v>
      </c>
      <c r="C107" s="156" t="s">
        <v>62</v>
      </c>
      <c r="D107" s="158">
        <f>SUM(D109:D111)</f>
        <v>579640.43999999994</v>
      </c>
      <c r="E107" s="158">
        <f>SUM(E109:E111)</f>
        <v>579640.43999999994</v>
      </c>
      <c r="F107" s="158" t="s">
        <v>379</v>
      </c>
      <c r="G107" s="158">
        <f>SUM(G109:G111)</f>
        <v>604604.43999999994</v>
      </c>
      <c r="H107" s="158">
        <f>SUM(H109:H111)</f>
        <v>604604.43999999994</v>
      </c>
      <c r="I107" s="158" t="s">
        <v>379</v>
      </c>
      <c r="J107" s="159">
        <f>SUM(J109:J111)</f>
        <v>264105.01740000001</v>
      </c>
      <c r="K107" s="159">
        <f>SUM(K109:K111)</f>
        <v>264105.01740000001</v>
      </c>
      <c r="L107" s="159" t="s">
        <v>379</v>
      </c>
    </row>
    <row r="108" spans="1:12" ht="39.950000000000003" customHeight="1">
      <c r="A108" s="156"/>
      <c r="B108" s="157" t="s">
        <v>380</v>
      </c>
      <c r="C108" s="156"/>
      <c r="D108" s="160"/>
      <c r="E108" s="160"/>
      <c r="F108" s="160"/>
      <c r="G108" s="160"/>
      <c r="H108" s="160"/>
      <c r="I108" s="160"/>
      <c r="J108" s="156"/>
      <c r="K108" s="156"/>
      <c r="L108" s="156"/>
    </row>
    <row r="109" spans="1:12" ht="39.950000000000003" customHeight="1">
      <c r="A109" s="156">
        <v>4531</v>
      </c>
      <c r="B109" s="157" t="s">
        <v>594</v>
      </c>
      <c r="C109" s="156" t="s">
        <v>595</v>
      </c>
      <c r="D109" s="158">
        <f>SUM(E109,F109)</f>
        <v>579640.43999999994</v>
      </c>
      <c r="E109" s="158">
        <v>579640.43999999994</v>
      </c>
      <c r="F109" s="158" t="s">
        <v>379</v>
      </c>
      <c r="G109" s="158">
        <f>SUM(H109,I109)</f>
        <v>604604.43999999994</v>
      </c>
      <c r="H109" s="158">
        <v>604604.43999999994</v>
      </c>
      <c r="I109" s="158" t="s">
        <v>379</v>
      </c>
      <c r="J109" s="159">
        <f>SUM(K109,L109)</f>
        <v>264105.01740000001</v>
      </c>
      <c r="K109" s="159">
        <v>264105.01740000001</v>
      </c>
      <c r="L109" s="159" t="s">
        <v>379</v>
      </c>
    </row>
    <row r="110" spans="1:12" ht="39.950000000000003" customHeight="1">
      <c r="A110" s="156">
        <v>4532</v>
      </c>
      <c r="B110" s="157" t="s">
        <v>596</v>
      </c>
      <c r="C110" s="156" t="s">
        <v>597</v>
      </c>
      <c r="D110" s="158">
        <f>SUM(E110,F110)</f>
        <v>0</v>
      </c>
      <c r="E110" s="158">
        <v>0</v>
      </c>
      <c r="F110" s="158" t="s">
        <v>379</v>
      </c>
      <c r="G110" s="158">
        <f>SUM(H110,I110)</f>
        <v>0</v>
      </c>
      <c r="H110" s="158">
        <v>0</v>
      </c>
      <c r="I110" s="158" t="s">
        <v>379</v>
      </c>
      <c r="J110" s="159">
        <f>SUM(K110,L110)</f>
        <v>0</v>
      </c>
      <c r="K110" s="159">
        <v>0</v>
      </c>
      <c r="L110" s="159" t="s">
        <v>379</v>
      </c>
    </row>
    <row r="111" spans="1:12" ht="39.950000000000003" customHeight="1">
      <c r="A111" s="156">
        <v>4533</v>
      </c>
      <c r="B111" s="157" t="s">
        <v>598</v>
      </c>
      <c r="C111" s="156" t="s">
        <v>599</v>
      </c>
      <c r="D111" s="158">
        <f>SUM(D112,D113,D114)</f>
        <v>0</v>
      </c>
      <c r="E111" s="158">
        <f>SUM(E112,E113,E114)</f>
        <v>0</v>
      </c>
      <c r="F111" s="158" t="s">
        <v>379</v>
      </c>
      <c r="G111" s="158">
        <f>SUM(G112,G113,G114)</f>
        <v>0</v>
      </c>
      <c r="H111" s="158">
        <f>SUM(H112,H113,H114)</f>
        <v>0</v>
      </c>
      <c r="I111" s="158" t="s">
        <v>379</v>
      </c>
      <c r="J111" s="159">
        <f>SUM(J112,J113,J114)</f>
        <v>0</v>
      </c>
      <c r="K111" s="159">
        <f>SUM(K112,K113,K114)</f>
        <v>0</v>
      </c>
      <c r="L111" s="159" t="s">
        <v>379</v>
      </c>
    </row>
    <row r="112" spans="1:12" ht="39.950000000000003" customHeight="1">
      <c r="A112" s="156">
        <v>4534</v>
      </c>
      <c r="B112" s="157" t="s">
        <v>600</v>
      </c>
      <c r="C112" s="156"/>
      <c r="D112" s="158">
        <f>SUM(E112,F112)</f>
        <v>0</v>
      </c>
      <c r="E112" s="158">
        <v>0</v>
      </c>
      <c r="F112" s="158" t="s">
        <v>379</v>
      </c>
      <c r="G112" s="158">
        <f>SUM(H112,I112)</f>
        <v>0</v>
      </c>
      <c r="H112" s="158">
        <v>0</v>
      </c>
      <c r="I112" s="158" t="s">
        <v>379</v>
      </c>
      <c r="J112" s="159">
        <f>SUM(K112,L112)</f>
        <v>0</v>
      </c>
      <c r="K112" s="159">
        <v>0</v>
      </c>
      <c r="L112" s="159" t="s">
        <v>379</v>
      </c>
    </row>
    <row r="113" spans="1:12" ht="39.950000000000003" customHeight="1">
      <c r="A113" s="156">
        <v>4535</v>
      </c>
      <c r="B113" s="157" t="s">
        <v>601</v>
      </c>
      <c r="C113" s="156"/>
      <c r="D113" s="158">
        <f>SUM(E113,F113)</f>
        <v>0</v>
      </c>
      <c r="E113" s="158">
        <v>0</v>
      </c>
      <c r="F113" s="158" t="s">
        <v>379</v>
      </c>
      <c r="G113" s="158">
        <f>SUM(H113,I113)</f>
        <v>0</v>
      </c>
      <c r="H113" s="158">
        <v>0</v>
      </c>
      <c r="I113" s="158" t="s">
        <v>379</v>
      </c>
      <c r="J113" s="159">
        <f>SUM(K113,L113)</f>
        <v>0</v>
      </c>
      <c r="K113" s="159">
        <v>0</v>
      </c>
      <c r="L113" s="159" t="s">
        <v>379</v>
      </c>
    </row>
    <row r="114" spans="1:12" ht="39.950000000000003" customHeight="1">
      <c r="A114" s="156">
        <v>4536</v>
      </c>
      <c r="B114" s="157" t="s">
        <v>602</v>
      </c>
      <c r="C114" s="156"/>
      <c r="D114" s="158">
        <f>SUM(E114,F114)</f>
        <v>0</v>
      </c>
      <c r="E114" s="158">
        <f>0-SUM(E113,E116)</f>
        <v>0</v>
      </c>
      <c r="F114" s="158" t="s">
        <v>379</v>
      </c>
      <c r="G114" s="158">
        <f>SUM(H114,I114)</f>
        <v>0</v>
      </c>
      <c r="H114" s="158">
        <f>0-SUM(H113,H116)</f>
        <v>0</v>
      </c>
      <c r="I114" s="158" t="s">
        <v>379</v>
      </c>
      <c r="J114" s="159">
        <f>SUM(K114,L114)</f>
        <v>0</v>
      </c>
      <c r="K114" s="159">
        <f>0-SUM(K113,K116)</f>
        <v>0</v>
      </c>
      <c r="L114" s="159" t="s">
        <v>379</v>
      </c>
    </row>
    <row r="115" spans="1:12" ht="39.950000000000003" customHeight="1">
      <c r="A115" s="156">
        <v>4540</v>
      </c>
      <c r="B115" s="157" t="s">
        <v>603</v>
      </c>
      <c r="C115" s="156" t="s">
        <v>62</v>
      </c>
      <c r="D115" s="158">
        <f>SUM(D117:D119)</f>
        <v>6325</v>
      </c>
      <c r="E115" s="158">
        <f>SUM(E117:E119)</f>
        <v>6325</v>
      </c>
      <c r="F115" s="158" t="s">
        <v>379</v>
      </c>
      <c r="G115" s="158">
        <f>SUM(G117:G119)</f>
        <v>11127</v>
      </c>
      <c r="H115" s="158">
        <f>SUM(H117:H119)</f>
        <v>11127</v>
      </c>
      <c r="I115" s="158" t="s">
        <v>379</v>
      </c>
      <c r="J115" s="159">
        <f>SUM(J117:J119)</f>
        <v>5135.1580000000004</v>
      </c>
      <c r="K115" s="159">
        <f>SUM(K117:K119)</f>
        <v>5135.1580000000004</v>
      </c>
      <c r="L115" s="159" t="s">
        <v>379</v>
      </c>
    </row>
    <row r="116" spans="1:12" ht="39.950000000000003" customHeight="1">
      <c r="A116" s="156"/>
      <c r="B116" s="157" t="s">
        <v>380</v>
      </c>
      <c r="C116" s="156"/>
      <c r="D116" s="160"/>
      <c r="E116" s="160"/>
      <c r="F116" s="160"/>
      <c r="G116" s="160"/>
      <c r="H116" s="160"/>
      <c r="I116" s="160"/>
      <c r="J116" s="156"/>
      <c r="K116" s="156"/>
      <c r="L116" s="156"/>
    </row>
    <row r="117" spans="1:12" ht="39.950000000000003" customHeight="1">
      <c r="A117" s="156">
        <v>4541</v>
      </c>
      <c r="B117" s="157" t="s">
        <v>604</v>
      </c>
      <c r="C117" s="156" t="s">
        <v>605</v>
      </c>
      <c r="D117" s="158">
        <f>SUM(E117,F117)</f>
        <v>6325</v>
      </c>
      <c r="E117" s="158">
        <v>6325</v>
      </c>
      <c r="F117" s="158" t="s">
        <v>379</v>
      </c>
      <c r="G117" s="158">
        <f>SUM(H117,I117)</f>
        <v>11127</v>
      </c>
      <c r="H117" s="158">
        <v>11127</v>
      </c>
      <c r="I117" s="158" t="s">
        <v>379</v>
      </c>
      <c r="J117" s="159">
        <f>SUM(K117,L117)</f>
        <v>5135.1580000000004</v>
      </c>
      <c r="K117" s="159">
        <v>5135.1580000000004</v>
      </c>
      <c r="L117" s="159" t="s">
        <v>379</v>
      </c>
    </row>
    <row r="118" spans="1:12" ht="39.950000000000003" customHeight="1">
      <c r="A118" s="156">
        <v>4542</v>
      </c>
      <c r="B118" s="157" t="s">
        <v>606</v>
      </c>
      <c r="C118" s="156" t="s">
        <v>607</v>
      </c>
      <c r="D118" s="158">
        <f>SUM(E118,F118)</f>
        <v>0</v>
      </c>
      <c r="E118" s="158">
        <v>0</v>
      </c>
      <c r="F118" s="158" t="s">
        <v>379</v>
      </c>
      <c r="G118" s="158">
        <f>SUM(H118,I118)</f>
        <v>0</v>
      </c>
      <c r="H118" s="158">
        <v>0</v>
      </c>
      <c r="I118" s="158" t="s">
        <v>379</v>
      </c>
      <c r="J118" s="159">
        <f>SUM(K118,L118)</f>
        <v>0</v>
      </c>
      <c r="K118" s="159">
        <v>0</v>
      </c>
      <c r="L118" s="159" t="s">
        <v>379</v>
      </c>
    </row>
    <row r="119" spans="1:12" ht="39.950000000000003" customHeight="1">
      <c r="A119" s="156">
        <v>4543</v>
      </c>
      <c r="B119" s="157" t="s">
        <v>608</v>
      </c>
      <c r="C119" s="156" t="s">
        <v>609</v>
      </c>
      <c r="D119" s="158">
        <f>SUM(D120,D121,D122)</f>
        <v>0</v>
      </c>
      <c r="E119" s="158">
        <f>SUM(E120,E121,E122)</f>
        <v>0</v>
      </c>
      <c r="F119" s="158" t="s">
        <v>379</v>
      </c>
      <c r="G119" s="158">
        <f>SUM(G120,G121,G122)</f>
        <v>0</v>
      </c>
      <c r="H119" s="158">
        <f>SUM(H120,H121,H122)</f>
        <v>0</v>
      </c>
      <c r="I119" s="158" t="s">
        <v>379</v>
      </c>
      <c r="J119" s="159">
        <f>SUM(J120,J121,J122)</f>
        <v>0</v>
      </c>
      <c r="K119" s="159">
        <f>SUM(K120,K121,K122)</f>
        <v>0</v>
      </c>
      <c r="L119" s="159" t="s">
        <v>379</v>
      </c>
    </row>
    <row r="120" spans="1:12" ht="39.950000000000003" customHeight="1">
      <c r="A120" s="156">
        <v>4544</v>
      </c>
      <c r="B120" s="157" t="s">
        <v>610</v>
      </c>
      <c r="C120" s="156"/>
      <c r="D120" s="158">
        <f>SUM(E120,F120)</f>
        <v>0</v>
      </c>
      <c r="E120" s="158">
        <v>0</v>
      </c>
      <c r="F120" s="158" t="s">
        <v>379</v>
      </c>
      <c r="G120" s="158">
        <f>SUM(H120,I120)</f>
        <v>0</v>
      </c>
      <c r="H120" s="158">
        <v>0</v>
      </c>
      <c r="I120" s="158" t="s">
        <v>379</v>
      </c>
      <c r="J120" s="159">
        <f>SUM(K120,L120)</f>
        <v>0</v>
      </c>
      <c r="K120" s="159">
        <v>0</v>
      </c>
      <c r="L120" s="159" t="s">
        <v>379</v>
      </c>
    </row>
    <row r="121" spans="1:12" ht="39.950000000000003" customHeight="1">
      <c r="A121" s="156">
        <v>4545</v>
      </c>
      <c r="B121" s="157" t="s">
        <v>601</v>
      </c>
      <c r="C121" s="156"/>
      <c r="D121" s="158">
        <f>SUM(E121,F121)</f>
        <v>0</v>
      </c>
      <c r="E121" s="158">
        <v>0</v>
      </c>
      <c r="F121" s="158" t="s">
        <v>379</v>
      </c>
      <c r="G121" s="158">
        <f>SUM(H121,I121)</f>
        <v>0</v>
      </c>
      <c r="H121" s="158">
        <v>0</v>
      </c>
      <c r="I121" s="158" t="s">
        <v>379</v>
      </c>
      <c r="J121" s="159">
        <f>SUM(K121,L121)</f>
        <v>0</v>
      </c>
      <c r="K121" s="159">
        <v>0</v>
      </c>
      <c r="L121" s="159" t="s">
        <v>379</v>
      </c>
    </row>
    <row r="122" spans="1:12" ht="39.950000000000003" customHeight="1">
      <c r="A122" s="156">
        <v>4546</v>
      </c>
      <c r="B122" s="157" t="s">
        <v>602</v>
      </c>
      <c r="C122" s="156"/>
      <c r="D122" s="158">
        <f>SUM(E122,F122)</f>
        <v>0</v>
      </c>
      <c r="E122" s="158">
        <v>0</v>
      </c>
      <c r="F122" s="158" t="s">
        <v>379</v>
      </c>
      <c r="G122" s="158">
        <f>SUM(H122,I122)</f>
        <v>0</v>
      </c>
      <c r="H122" s="158">
        <v>0</v>
      </c>
      <c r="I122" s="158" t="s">
        <v>379</v>
      </c>
      <c r="J122" s="159">
        <f>SUM(K122,L122)</f>
        <v>0</v>
      </c>
      <c r="K122" s="159">
        <v>0</v>
      </c>
      <c r="L122" s="159" t="s">
        <v>379</v>
      </c>
    </row>
    <row r="123" spans="1:12" ht="39.950000000000003" customHeight="1">
      <c r="A123" s="156">
        <v>4600</v>
      </c>
      <c r="B123" s="157" t="s">
        <v>611</v>
      </c>
      <c r="C123" s="156" t="s">
        <v>62</v>
      </c>
      <c r="D123" s="158">
        <f>SUM(D125,D129,D135)</f>
        <v>5000</v>
      </c>
      <c r="E123" s="158">
        <f>SUM(E125,E129,E135)</f>
        <v>5000</v>
      </c>
      <c r="F123" s="158" t="s">
        <v>379</v>
      </c>
      <c r="G123" s="158">
        <f>SUM(G125,G129,G135)</f>
        <v>8800</v>
      </c>
      <c r="H123" s="158">
        <f>SUM(H125,H129,H135)</f>
        <v>8800</v>
      </c>
      <c r="I123" s="158" t="s">
        <v>379</v>
      </c>
      <c r="J123" s="159">
        <f>SUM(J125,J129,J135)</f>
        <v>1235</v>
      </c>
      <c r="K123" s="159">
        <f>SUM(K125,K129,K135)</f>
        <v>1235</v>
      </c>
      <c r="L123" s="159" t="s">
        <v>379</v>
      </c>
    </row>
    <row r="124" spans="1:12" ht="39.950000000000003" customHeight="1">
      <c r="A124" s="156"/>
      <c r="B124" s="157" t="s">
        <v>472</v>
      </c>
      <c r="C124" s="156"/>
      <c r="D124" s="160"/>
      <c r="E124" s="160"/>
      <c r="F124" s="160"/>
      <c r="G124" s="160"/>
      <c r="H124" s="160"/>
      <c r="I124" s="160"/>
      <c r="J124" s="156"/>
      <c r="K124" s="156"/>
      <c r="L124" s="156"/>
    </row>
    <row r="125" spans="1:12" ht="39.950000000000003" customHeight="1">
      <c r="A125" s="156">
        <v>4610</v>
      </c>
      <c r="B125" s="157" t="s">
        <v>612</v>
      </c>
      <c r="C125" s="156"/>
      <c r="D125" s="158">
        <f>SUM(D127:D128)</f>
        <v>0</v>
      </c>
      <c r="E125" s="158">
        <f>SUM(E127:E128)</f>
        <v>0</v>
      </c>
      <c r="F125" s="158" t="s">
        <v>379</v>
      </c>
      <c r="G125" s="158">
        <f>SUM(G127:G128)</f>
        <v>0</v>
      </c>
      <c r="H125" s="158">
        <f>SUM(H127:H128)</f>
        <v>0</v>
      </c>
      <c r="I125" s="158" t="s">
        <v>379</v>
      </c>
      <c r="J125" s="159">
        <f>SUM(J127:J128)</f>
        <v>0</v>
      </c>
      <c r="K125" s="159">
        <f>SUM(K127:K128)</f>
        <v>0</v>
      </c>
      <c r="L125" s="159" t="s">
        <v>379</v>
      </c>
    </row>
    <row r="126" spans="1:12" ht="39.950000000000003" customHeight="1">
      <c r="A126" s="156"/>
      <c r="B126" s="157" t="s">
        <v>472</v>
      </c>
      <c r="C126" s="156"/>
      <c r="D126" s="160"/>
      <c r="E126" s="160"/>
      <c r="F126" s="160"/>
      <c r="G126" s="160"/>
      <c r="H126" s="160"/>
      <c r="I126" s="160"/>
      <c r="J126" s="156"/>
      <c r="K126" s="156"/>
      <c r="L126" s="156"/>
    </row>
    <row r="127" spans="1:12" ht="39.950000000000003" customHeight="1">
      <c r="A127" s="156">
        <v>4610</v>
      </c>
      <c r="B127" s="157" t="s">
        <v>613</v>
      </c>
      <c r="C127" s="156" t="s">
        <v>614</v>
      </c>
      <c r="D127" s="158">
        <f>SUM(E127,F127)</f>
        <v>0</v>
      </c>
      <c r="E127" s="158">
        <v>0</v>
      </c>
      <c r="F127" s="158" t="s">
        <v>379</v>
      </c>
      <c r="G127" s="158">
        <f>SUM(H127,I127)</f>
        <v>0</v>
      </c>
      <c r="H127" s="158">
        <v>0</v>
      </c>
      <c r="I127" s="158" t="s">
        <v>379</v>
      </c>
      <c r="J127" s="159">
        <f>SUM(K127,L127)</f>
        <v>0</v>
      </c>
      <c r="K127" s="159">
        <v>0</v>
      </c>
      <c r="L127" s="159" t="s">
        <v>379</v>
      </c>
    </row>
    <row r="128" spans="1:12" ht="39.950000000000003" customHeight="1">
      <c r="A128" s="156">
        <v>4620</v>
      </c>
      <c r="B128" s="157" t="s">
        <v>615</v>
      </c>
      <c r="C128" s="156" t="s">
        <v>616</v>
      </c>
      <c r="D128" s="158">
        <f>SUM(E128,F128)</f>
        <v>0</v>
      </c>
      <c r="E128" s="158">
        <v>0</v>
      </c>
      <c r="F128" s="158" t="s">
        <v>379</v>
      </c>
      <c r="G128" s="158">
        <f>SUM(H128,I128)</f>
        <v>0</v>
      </c>
      <c r="H128" s="158">
        <v>0</v>
      </c>
      <c r="I128" s="158" t="s">
        <v>379</v>
      </c>
      <c r="J128" s="159">
        <f>SUM(K128,L128)</f>
        <v>0</v>
      </c>
      <c r="K128" s="159">
        <v>0</v>
      </c>
      <c r="L128" s="159" t="s">
        <v>379</v>
      </c>
    </row>
    <row r="129" spans="1:12" ht="39.950000000000003" customHeight="1">
      <c r="A129" s="156">
        <v>4630</v>
      </c>
      <c r="B129" s="157" t="s">
        <v>617</v>
      </c>
      <c r="C129" s="156" t="s">
        <v>62</v>
      </c>
      <c r="D129" s="158">
        <f>SUM(D131:D134)</f>
        <v>5000</v>
      </c>
      <c r="E129" s="158">
        <f>SUM(E131:E134)</f>
        <v>5000</v>
      </c>
      <c r="F129" s="158" t="s">
        <v>379</v>
      </c>
      <c r="G129" s="158">
        <f>SUM(G131:G134)</f>
        <v>8800</v>
      </c>
      <c r="H129" s="158">
        <f>SUM(H131:H134)</f>
        <v>8800</v>
      </c>
      <c r="I129" s="158" t="s">
        <v>379</v>
      </c>
      <c r="J129" s="159">
        <f>SUM(J131:J134)</f>
        <v>1235</v>
      </c>
      <c r="K129" s="159">
        <f>SUM(K131:K134)</f>
        <v>1235</v>
      </c>
      <c r="L129" s="159" t="s">
        <v>379</v>
      </c>
    </row>
    <row r="130" spans="1:12" ht="39.950000000000003" customHeight="1">
      <c r="A130" s="156"/>
      <c r="B130" s="157" t="s">
        <v>618</v>
      </c>
      <c r="C130" s="156"/>
      <c r="D130" s="160"/>
      <c r="E130" s="160"/>
      <c r="F130" s="160"/>
      <c r="G130" s="160"/>
      <c r="H130" s="160"/>
      <c r="I130" s="160"/>
      <c r="J130" s="156"/>
      <c r="K130" s="156"/>
      <c r="L130" s="156"/>
    </row>
    <row r="131" spans="1:12" ht="39.950000000000003" customHeight="1">
      <c r="A131" s="156">
        <v>4631</v>
      </c>
      <c r="B131" s="157" t="s">
        <v>619</v>
      </c>
      <c r="C131" s="156" t="s">
        <v>620</v>
      </c>
      <c r="D131" s="158">
        <f>SUM(E131,F131)</f>
        <v>0</v>
      </c>
      <c r="E131" s="158">
        <v>0</v>
      </c>
      <c r="F131" s="158" t="s">
        <v>379</v>
      </c>
      <c r="G131" s="158">
        <f>SUM(H131,I131)</f>
        <v>0</v>
      </c>
      <c r="H131" s="158">
        <v>0</v>
      </c>
      <c r="I131" s="158" t="s">
        <v>379</v>
      </c>
      <c r="J131" s="159">
        <f>SUM(K131,L131)</f>
        <v>0</v>
      </c>
      <c r="K131" s="159">
        <v>0</v>
      </c>
      <c r="L131" s="159" t="s">
        <v>379</v>
      </c>
    </row>
    <row r="132" spans="1:12" ht="39.950000000000003" customHeight="1">
      <c r="A132" s="156">
        <v>4632</v>
      </c>
      <c r="B132" s="157" t="s">
        <v>621</v>
      </c>
      <c r="C132" s="156" t="s">
        <v>622</v>
      </c>
      <c r="D132" s="158">
        <f>SUM(E132,F132)</f>
        <v>0</v>
      </c>
      <c r="E132" s="158">
        <v>0</v>
      </c>
      <c r="F132" s="158" t="s">
        <v>379</v>
      </c>
      <c r="G132" s="158">
        <f>SUM(H132,I132)</f>
        <v>0</v>
      </c>
      <c r="H132" s="158">
        <v>0</v>
      </c>
      <c r="I132" s="158" t="s">
        <v>379</v>
      </c>
      <c r="J132" s="159">
        <f>SUM(K132,L132)</f>
        <v>0</v>
      </c>
      <c r="K132" s="159">
        <v>0</v>
      </c>
      <c r="L132" s="159" t="s">
        <v>379</v>
      </c>
    </row>
    <row r="133" spans="1:12" ht="39.950000000000003" customHeight="1">
      <c r="A133" s="156">
        <v>4633</v>
      </c>
      <c r="B133" s="157" t="s">
        <v>623</v>
      </c>
      <c r="C133" s="156" t="s">
        <v>624</v>
      </c>
      <c r="D133" s="158">
        <f>SUM(E133,F133)</f>
        <v>0</v>
      </c>
      <c r="E133" s="158">
        <v>0</v>
      </c>
      <c r="F133" s="158" t="s">
        <v>379</v>
      </c>
      <c r="G133" s="158">
        <f>SUM(H133,I133)</f>
        <v>0</v>
      </c>
      <c r="H133" s="158">
        <v>0</v>
      </c>
      <c r="I133" s="158" t="s">
        <v>379</v>
      </c>
      <c r="J133" s="159">
        <f>SUM(K133,L133)</f>
        <v>0</v>
      </c>
      <c r="K133" s="159">
        <v>0</v>
      </c>
      <c r="L133" s="159" t="s">
        <v>379</v>
      </c>
    </row>
    <row r="134" spans="1:12" ht="39.950000000000003" customHeight="1">
      <c r="A134" s="156">
        <v>4634</v>
      </c>
      <c r="B134" s="157" t="s">
        <v>625</v>
      </c>
      <c r="C134" s="156" t="s">
        <v>626</v>
      </c>
      <c r="D134" s="158">
        <f>SUM(E134,F134)</f>
        <v>5000</v>
      </c>
      <c r="E134" s="158">
        <v>5000</v>
      </c>
      <c r="F134" s="158" t="s">
        <v>379</v>
      </c>
      <c r="G134" s="158">
        <f>SUM(H134,I134)</f>
        <v>8800</v>
      </c>
      <c r="H134" s="158">
        <v>8800</v>
      </c>
      <c r="I134" s="158" t="s">
        <v>379</v>
      </c>
      <c r="J134" s="159">
        <f>SUM(K134,L134)</f>
        <v>1235</v>
      </c>
      <c r="K134" s="159">
        <v>1235</v>
      </c>
      <c r="L134" s="159" t="s">
        <v>379</v>
      </c>
    </row>
    <row r="135" spans="1:12" ht="39.950000000000003" customHeight="1">
      <c r="A135" s="156">
        <v>4640</v>
      </c>
      <c r="B135" s="157" t="s">
        <v>627</v>
      </c>
      <c r="C135" s="156" t="s">
        <v>62</v>
      </c>
      <c r="D135" s="158">
        <f>SUM(D137)</f>
        <v>0</v>
      </c>
      <c r="E135" s="158">
        <f>SUM(E137)</f>
        <v>0</v>
      </c>
      <c r="F135" s="158" t="s">
        <v>379</v>
      </c>
      <c r="G135" s="158">
        <f>SUM(G137)</f>
        <v>0</v>
      </c>
      <c r="H135" s="158">
        <f>SUM(H137)</f>
        <v>0</v>
      </c>
      <c r="I135" s="158" t="s">
        <v>379</v>
      </c>
      <c r="J135" s="159">
        <f>SUM(J137)</f>
        <v>0</v>
      </c>
      <c r="K135" s="159">
        <f>SUM(K137)</f>
        <v>0</v>
      </c>
      <c r="L135" s="159" t="s">
        <v>379</v>
      </c>
    </row>
    <row r="136" spans="1:12" ht="39.950000000000003" customHeight="1">
      <c r="A136" s="156"/>
      <c r="B136" s="157" t="s">
        <v>618</v>
      </c>
      <c r="C136" s="156"/>
      <c r="D136" s="160"/>
      <c r="E136" s="160"/>
      <c r="F136" s="160"/>
      <c r="G136" s="160"/>
      <c r="H136" s="160"/>
      <c r="I136" s="160"/>
      <c r="J136" s="156"/>
      <c r="K136" s="156"/>
      <c r="L136" s="156"/>
    </row>
    <row r="137" spans="1:12" ht="39.950000000000003" customHeight="1">
      <c r="A137" s="156">
        <v>4641</v>
      </c>
      <c r="B137" s="157" t="s">
        <v>628</v>
      </c>
      <c r="C137" s="156" t="s">
        <v>629</v>
      </c>
      <c r="D137" s="158">
        <f>SUM(E137,F137)</f>
        <v>0</v>
      </c>
      <c r="E137" s="158">
        <v>0</v>
      </c>
      <c r="F137" s="158" t="s">
        <v>379</v>
      </c>
      <c r="G137" s="158">
        <f>SUM(H137,I137)</f>
        <v>0</v>
      </c>
      <c r="H137" s="158">
        <v>0</v>
      </c>
      <c r="I137" s="158" t="s">
        <v>379</v>
      </c>
      <c r="J137" s="159">
        <f>SUM(K137,L137)</f>
        <v>0</v>
      </c>
      <c r="K137" s="159">
        <v>0</v>
      </c>
      <c r="L137" s="159" t="s">
        <v>379</v>
      </c>
    </row>
    <row r="138" spans="1:12" ht="39.950000000000003" customHeight="1">
      <c r="A138" s="156">
        <v>4700</v>
      </c>
      <c r="B138" s="157" t="s">
        <v>630</v>
      </c>
      <c r="C138" s="156" t="s">
        <v>62</v>
      </c>
      <c r="D138" s="158">
        <f t="shared" ref="D138:L138" si="11">SUM(D140,D144,D150,D153,D157,D160,D163)</f>
        <v>58050</v>
      </c>
      <c r="E138" s="158">
        <f t="shared" si="11"/>
        <v>158050</v>
      </c>
      <c r="F138" s="158">
        <f t="shared" si="11"/>
        <v>0</v>
      </c>
      <c r="G138" s="158">
        <f t="shared" si="11"/>
        <v>11050</v>
      </c>
      <c r="H138" s="158">
        <f t="shared" si="11"/>
        <v>158050</v>
      </c>
      <c r="I138" s="158">
        <f t="shared" si="11"/>
        <v>0</v>
      </c>
      <c r="J138" s="159">
        <f t="shared" si="11"/>
        <v>1418.57</v>
      </c>
      <c r="K138" s="159">
        <f t="shared" si="11"/>
        <v>86418.57</v>
      </c>
      <c r="L138" s="159">
        <f t="shared" si="11"/>
        <v>0</v>
      </c>
    </row>
    <row r="139" spans="1:12" ht="39.950000000000003" customHeight="1">
      <c r="A139" s="156"/>
      <c r="B139" s="157" t="s">
        <v>472</v>
      </c>
      <c r="C139" s="156"/>
      <c r="D139" s="160"/>
      <c r="E139" s="160"/>
      <c r="F139" s="160"/>
      <c r="G139" s="160"/>
      <c r="H139" s="160"/>
      <c r="I139" s="160"/>
      <c r="J139" s="156"/>
      <c r="K139" s="156"/>
      <c r="L139" s="156"/>
    </row>
    <row r="140" spans="1:12" ht="39.950000000000003" customHeight="1">
      <c r="A140" s="156">
        <v>4710</v>
      </c>
      <c r="B140" s="157" t="s">
        <v>631</v>
      </c>
      <c r="C140" s="156" t="s">
        <v>62</v>
      </c>
      <c r="D140" s="158">
        <f>SUM(D142:D143)</f>
        <v>4950</v>
      </c>
      <c r="E140" s="158">
        <f>SUM(E142:E143)</f>
        <v>4950</v>
      </c>
      <c r="F140" s="158" t="s">
        <v>379</v>
      </c>
      <c r="G140" s="158">
        <f>SUM(G142:G143)</f>
        <v>4950</v>
      </c>
      <c r="H140" s="158">
        <f>SUM(H142:H143)</f>
        <v>4950</v>
      </c>
      <c r="I140" s="158" t="s">
        <v>379</v>
      </c>
      <c r="J140" s="159">
        <f>SUM(J142:J143)</f>
        <v>200</v>
      </c>
      <c r="K140" s="159">
        <f>SUM(K142:K143)</f>
        <v>200</v>
      </c>
      <c r="L140" s="159" t="s">
        <v>379</v>
      </c>
    </row>
    <row r="141" spans="1:12" ht="39.950000000000003" customHeight="1">
      <c r="A141" s="156"/>
      <c r="B141" s="157" t="s">
        <v>618</v>
      </c>
      <c r="C141" s="156"/>
      <c r="D141" s="160"/>
      <c r="E141" s="160"/>
      <c r="F141" s="160"/>
      <c r="G141" s="160"/>
      <c r="H141" s="160"/>
      <c r="I141" s="160"/>
      <c r="J141" s="156"/>
      <c r="K141" s="156"/>
      <c r="L141" s="156"/>
    </row>
    <row r="142" spans="1:12" ht="39.950000000000003" customHeight="1">
      <c r="A142" s="156">
        <v>4711</v>
      </c>
      <c r="B142" s="157" t="s">
        <v>632</v>
      </c>
      <c r="C142" s="156" t="s">
        <v>633</v>
      </c>
      <c r="D142" s="158">
        <f>SUM(E142,F142)</f>
        <v>0</v>
      </c>
      <c r="E142" s="158">
        <v>0</v>
      </c>
      <c r="F142" s="158" t="s">
        <v>379</v>
      </c>
      <c r="G142" s="158">
        <f>SUM(H142,I142)</f>
        <v>0</v>
      </c>
      <c r="H142" s="158">
        <v>0</v>
      </c>
      <c r="I142" s="158" t="s">
        <v>379</v>
      </c>
      <c r="J142" s="159">
        <f>SUM(K142,L142)</f>
        <v>0</v>
      </c>
      <c r="K142" s="159">
        <v>0</v>
      </c>
      <c r="L142" s="159" t="s">
        <v>379</v>
      </c>
    </row>
    <row r="143" spans="1:12" ht="39.950000000000003" customHeight="1">
      <c r="A143" s="156">
        <v>4712</v>
      </c>
      <c r="B143" s="157" t="s">
        <v>634</v>
      </c>
      <c r="C143" s="156" t="s">
        <v>635</v>
      </c>
      <c r="D143" s="158">
        <f>SUM(E143,F143)</f>
        <v>4950</v>
      </c>
      <c r="E143" s="158">
        <v>4950</v>
      </c>
      <c r="F143" s="158" t="s">
        <v>379</v>
      </c>
      <c r="G143" s="158">
        <f>SUM(H143,I143)</f>
        <v>4950</v>
      </c>
      <c r="H143" s="158">
        <v>4950</v>
      </c>
      <c r="I143" s="158" t="s">
        <v>379</v>
      </c>
      <c r="J143" s="159">
        <f>SUM(K143,L143)</f>
        <v>200</v>
      </c>
      <c r="K143" s="159">
        <v>200</v>
      </c>
      <c r="L143" s="159" t="s">
        <v>379</v>
      </c>
    </row>
    <row r="144" spans="1:12" ht="39.950000000000003" customHeight="1">
      <c r="A144" s="156">
        <v>4720</v>
      </c>
      <c r="B144" s="157" t="s">
        <v>636</v>
      </c>
      <c r="C144" s="156" t="s">
        <v>62</v>
      </c>
      <c r="D144" s="158">
        <f>SUM(D146:D149)</f>
        <v>3100</v>
      </c>
      <c r="E144" s="158">
        <f>SUM(E146:E149)</f>
        <v>3100</v>
      </c>
      <c r="F144" s="158" t="s">
        <v>379</v>
      </c>
      <c r="G144" s="158">
        <f>SUM(G146:G149)</f>
        <v>3100</v>
      </c>
      <c r="H144" s="158">
        <f>SUM(H146:H149)</f>
        <v>3100</v>
      </c>
      <c r="I144" s="158" t="s">
        <v>379</v>
      </c>
      <c r="J144" s="159">
        <f>SUM(J146:J149)</f>
        <v>1218.57</v>
      </c>
      <c r="K144" s="159">
        <f>SUM(K146:K149)</f>
        <v>1218.57</v>
      </c>
      <c r="L144" s="159" t="s">
        <v>379</v>
      </c>
    </row>
    <row r="145" spans="1:12" ht="39.950000000000003" customHeight="1">
      <c r="A145" s="156"/>
      <c r="B145" s="157" t="s">
        <v>618</v>
      </c>
      <c r="C145" s="156"/>
      <c r="D145" s="160"/>
      <c r="E145" s="160"/>
      <c r="F145" s="160"/>
      <c r="G145" s="160"/>
      <c r="H145" s="160"/>
      <c r="I145" s="160"/>
      <c r="J145" s="156"/>
      <c r="K145" s="156"/>
      <c r="L145" s="156"/>
    </row>
    <row r="146" spans="1:12" ht="39.950000000000003" customHeight="1">
      <c r="A146" s="156">
        <v>4721</v>
      </c>
      <c r="B146" s="157" t="s">
        <v>637</v>
      </c>
      <c r="C146" s="156" t="s">
        <v>638</v>
      </c>
      <c r="D146" s="158">
        <f>SUM(E146,F146)</f>
        <v>0</v>
      </c>
      <c r="E146" s="158">
        <v>0</v>
      </c>
      <c r="F146" s="158" t="s">
        <v>379</v>
      </c>
      <c r="G146" s="158">
        <f>SUM(H146,I146)</f>
        <v>0</v>
      </c>
      <c r="H146" s="158">
        <v>0</v>
      </c>
      <c r="I146" s="158" t="s">
        <v>379</v>
      </c>
      <c r="J146" s="159">
        <f>SUM(K146,L146)</f>
        <v>0</v>
      </c>
      <c r="K146" s="159">
        <v>0</v>
      </c>
      <c r="L146" s="159" t="s">
        <v>379</v>
      </c>
    </row>
    <row r="147" spans="1:12" ht="39.950000000000003" customHeight="1">
      <c r="A147" s="156">
        <v>4722</v>
      </c>
      <c r="B147" s="157" t="s">
        <v>639</v>
      </c>
      <c r="C147" s="156" t="s">
        <v>640</v>
      </c>
      <c r="D147" s="158">
        <f>SUM(E147,F147)</f>
        <v>0</v>
      </c>
      <c r="E147" s="158">
        <v>0</v>
      </c>
      <c r="F147" s="158" t="s">
        <v>379</v>
      </c>
      <c r="G147" s="158">
        <f>SUM(H147,I147)</f>
        <v>0</v>
      </c>
      <c r="H147" s="158">
        <v>0</v>
      </c>
      <c r="I147" s="158" t="s">
        <v>379</v>
      </c>
      <c r="J147" s="159">
        <f>SUM(K147,L147)</f>
        <v>0</v>
      </c>
      <c r="K147" s="159">
        <v>0</v>
      </c>
      <c r="L147" s="159" t="s">
        <v>379</v>
      </c>
    </row>
    <row r="148" spans="1:12" ht="39.950000000000003" customHeight="1">
      <c r="A148" s="156">
        <v>4723</v>
      </c>
      <c r="B148" s="157" t="s">
        <v>641</v>
      </c>
      <c r="C148" s="156" t="s">
        <v>642</v>
      </c>
      <c r="D148" s="158">
        <f>SUM(E148,F148)</f>
        <v>3100</v>
      </c>
      <c r="E148" s="158">
        <v>3100</v>
      </c>
      <c r="F148" s="158" t="s">
        <v>379</v>
      </c>
      <c r="G148" s="158">
        <f>SUM(H148,I148)</f>
        <v>3100</v>
      </c>
      <c r="H148" s="158">
        <v>3100</v>
      </c>
      <c r="I148" s="158" t="s">
        <v>379</v>
      </c>
      <c r="J148" s="159">
        <f>SUM(K148,L148)</f>
        <v>1218.57</v>
      </c>
      <c r="K148" s="159">
        <v>1218.57</v>
      </c>
      <c r="L148" s="159" t="s">
        <v>379</v>
      </c>
    </row>
    <row r="149" spans="1:12" ht="39.950000000000003" customHeight="1">
      <c r="A149" s="156">
        <v>4724</v>
      </c>
      <c r="B149" s="157" t="s">
        <v>643</v>
      </c>
      <c r="C149" s="156" t="s">
        <v>644</v>
      </c>
      <c r="D149" s="158">
        <f>SUM(E149,F149)</f>
        <v>0</v>
      </c>
      <c r="E149" s="158">
        <v>0</v>
      </c>
      <c r="F149" s="158" t="s">
        <v>379</v>
      </c>
      <c r="G149" s="158">
        <f>SUM(H149,I149)</f>
        <v>0</v>
      </c>
      <c r="H149" s="158">
        <v>0</v>
      </c>
      <c r="I149" s="158" t="s">
        <v>379</v>
      </c>
      <c r="J149" s="159">
        <f>SUM(K149,L149)</f>
        <v>0</v>
      </c>
      <c r="K149" s="159">
        <v>0</v>
      </c>
      <c r="L149" s="159" t="s">
        <v>379</v>
      </c>
    </row>
    <row r="150" spans="1:12" ht="39.950000000000003" customHeight="1">
      <c r="A150" s="156">
        <v>4730</v>
      </c>
      <c r="B150" s="157" t="s">
        <v>645</v>
      </c>
      <c r="C150" s="156" t="s">
        <v>62</v>
      </c>
      <c r="D150" s="158">
        <f>SUM(D152)</f>
        <v>0</v>
      </c>
      <c r="E150" s="158">
        <f>SUM(E152)</f>
        <v>0</v>
      </c>
      <c r="F150" s="158" t="s">
        <v>379</v>
      </c>
      <c r="G150" s="158">
        <f>SUM(G152)</f>
        <v>0</v>
      </c>
      <c r="H150" s="158">
        <f>SUM(H152)</f>
        <v>0</v>
      </c>
      <c r="I150" s="158" t="s">
        <v>379</v>
      </c>
      <c r="J150" s="159">
        <f>SUM(J152)</f>
        <v>0</v>
      </c>
      <c r="K150" s="159">
        <f>SUM(K152)</f>
        <v>0</v>
      </c>
      <c r="L150" s="159" t="s">
        <v>379</v>
      </c>
    </row>
    <row r="151" spans="1:12" ht="39.950000000000003" customHeight="1">
      <c r="A151" s="156"/>
      <c r="B151" s="157" t="s">
        <v>380</v>
      </c>
      <c r="C151" s="156"/>
      <c r="D151" s="160"/>
      <c r="E151" s="160"/>
      <c r="F151" s="160"/>
      <c r="G151" s="160"/>
      <c r="H151" s="160"/>
      <c r="I151" s="160"/>
      <c r="J151" s="156"/>
      <c r="K151" s="156"/>
      <c r="L151" s="156"/>
    </row>
    <row r="152" spans="1:12" ht="39.950000000000003" customHeight="1">
      <c r="A152" s="156">
        <v>4731</v>
      </c>
      <c r="B152" s="157" t="s">
        <v>646</v>
      </c>
      <c r="C152" s="156" t="s">
        <v>647</v>
      </c>
      <c r="D152" s="158">
        <f>SUM(E152,F152)</f>
        <v>0</v>
      </c>
      <c r="E152" s="158">
        <v>0</v>
      </c>
      <c r="F152" s="158" t="s">
        <v>379</v>
      </c>
      <c r="G152" s="158">
        <f>SUM(H152,I152)</f>
        <v>0</v>
      </c>
      <c r="H152" s="158">
        <v>0</v>
      </c>
      <c r="I152" s="158" t="s">
        <v>379</v>
      </c>
      <c r="J152" s="159">
        <f>SUM(K152,L152)</f>
        <v>0</v>
      </c>
      <c r="K152" s="159">
        <v>0</v>
      </c>
      <c r="L152" s="159" t="s">
        <v>379</v>
      </c>
    </row>
    <row r="153" spans="1:12" ht="39.950000000000003" customHeight="1">
      <c r="A153" s="156">
        <v>4740</v>
      </c>
      <c r="B153" s="157" t="s">
        <v>648</v>
      </c>
      <c r="C153" s="156" t="s">
        <v>62</v>
      </c>
      <c r="D153" s="158">
        <f>SUM(D155:D156)</f>
        <v>0</v>
      </c>
      <c r="E153" s="158">
        <f>SUM(E155:E156)</f>
        <v>0</v>
      </c>
      <c r="F153" s="158" t="s">
        <v>379</v>
      </c>
      <c r="G153" s="158">
        <f>SUM(G155:G156)</f>
        <v>0</v>
      </c>
      <c r="H153" s="158">
        <f>SUM(H155:H156)</f>
        <v>0</v>
      </c>
      <c r="I153" s="158" t="s">
        <v>379</v>
      </c>
      <c r="J153" s="159">
        <f>SUM(J155:J156)</f>
        <v>0</v>
      </c>
      <c r="K153" s="159">
        <f>SUM(K155:K156)</f>
        <v>0</v>
      </c>
      <c r="L153" s="159" t="s">
        <v>379</v>
      </c>
    </row>
    <row r="154" spans="1:12" ht="39.950000000000003" customHeight="1">
      <c r="A154" s="156"/>
      <c r="B154" s="157" t="s">
        <v>380</v>
      </c>
      <c r="C154" s="156"/>
      <c r="D154" s="160"/>
      <c r="E154" s="160"/>
      <c r="F154" s="160"/>
      <c r="G154" s="160"/>
      <c r="H154" s="160"/>
      <c r="I154" s="160"/>
      <c r="J154" s="156"/>
      <c r="K154" s="156"/>
      <c r="L154" s="156"/>
    </row>
    <row r="155" spans="1:12" ht="39.950000000000003" customHeight="1">
      <c r="A155" s="156">
        <v>4741</v>
      </c>
      <c r="B155" s="157" t="s">
        <v>649</v>
      </c>
      <c r="C155" s="156" t="s">
        <v>650</v>
      </c>
      <c r="D155" s="158">
        <f>SUM(E155,F155)</f>
        <v>0</v>
      </c>
      <c r="E155" s="158">
        <v>0</v>
      </c>
      <c r="F155" s="158" t="s">
        <v>379</v>
      </c>
      <c r="G155" s="158">
        <f>SUM(H155,I155)</f>
        <v>0</v>
      </c>
      <c r="H155" s="158">
        <v>0</v>
      </c>
      <c r="I155" s="158" t="s">
        <v>379</v>
      </c>
      <c r="J155" s="159">
        <f>SUM(K155,L155)</f>
        <v>0</v>
      </c>
      <c r="K155" s="159">
        <v>0</v>
      </c>
      <c r="L155" s="159" t="s">
        <v>379</v>
      </c>
    </row>
    <row r="156" spans="1:12" ht="39.950000000000003" customHeight="1">
      <c r="A156" s="156">
        <v>4742</v>
      </c>
      <c r="B156" s="157" t="s">
        <v>651</v>
      </c>
      <c r="C156" s="156" t="s">
        <v>652</v>
      </c>
      <c r="D156" s="158">
        <f>SUM(E156,F156)</f>
        <v>0</v>
      </c>
      <c r="E156" s="158">
        <v>0</v>
      </c>
      <c r="F156" s="158" t="s">
        <v>379</v>
      </c>
      <c r="G156" s="158">
        <f>SUM(H156,I156)</f>
        <v>0</v>
      </c>
      <c r="H156" s="158">
        <v>0</v>
      </c>
      <c r="I156" s="158" t="s">
        <v>379</v>
      </c>
      <c r="J156" s="159">
        <f>SUM(K156,L156)</f>
        <v>0</v>
      </c>
      <c r="K156" s="159">
        <v>0</v>
      </c>
      <c r="L156" s="159" t="s">
        <v>379</v>
      </c>
    </row>
    <row r="157" spans="1:12" ht="39.950000000000003" customHeight="1">
      <c r="A157" s="156">
        <v>4750</v>
      </c>
      <c r="B157" s="157" t="s">
        <v>653</v>
      </c>
      <c r="C157" s="156" t="s">
        <v>62</v>
      </c>
      <c r="D157" s="158">
        <f>SUM(D159)</f>
        <v>0</v>
      </c>
      <c r="E157" s="158">
        <f>SUM(E159)</f>
        <v>0</v>
      </c>
      <c r="F157" s="158" t="s">
        <v>379</v>
      </c>
      <c r="G157" s="158">
        <f>SUM(G159)</f>
        <v>0</v>
      </c>
      <c r="H157" s="158">
        <f>SUM(H159)</f>
        <v>0</v>
      </c>
      <c r="I157" s="158" t="s">
        <v>379</v>
      </c>
      <c r="J157" s="159">
        <f>SUM(J159)</f>
        <v>0</v>
      </c>
      <c r="K157" s="159">
        <f>SUM(K159)</f>
        <v>0</v>
      </c>
      <c r="L157" s="159" t="s">
        <v>379</v>
      </c>
    </row>
    <row r="158" spans="1:12" ht="39.950000000000003" customHeight="1">
      <c r="A158" s="156"/>
      <c r="B158" s="157" t="s">
        <v>380</v>
      </c>
      <c r="C158" s="156"/>
      <c r="D158" s="160"/>
      <c r="E158" s="160"/>
      <c r="F158" s="160"/>
      <c r="G158" s="160"/>
      <c r="H158" s="160"/>
      <c r="I158" s="160"/>
      <c r="J158" s="156"/>
      <c r="K158" s="156"/>
      <c r="L158" s="156"/>
    </row>
    <row r="159" spans="1:12" ht="39.950000000000003" customHeight="1">
      <c r="A159" s="156">
        <v>4751</v>
      </c>
      <c r="B159" s="157" t="s">
        <v>654</v>
      </c>
      <c r="C159" s="156" t="s">
        <v>655</v>
      </c>
      <c r="D159" s="158">
        <f>SUM(E159,F159)</f>
        <v>0</v>
      </c>
      <c r="E159" s="158">
        <v>0</v>
      </c>
      <c r="F159" s="158" t="s">
        <v>379</v>
      </c>
      <c r="G159" s="158">
        <f>SUM(H159,I159)</f>
        <v>0</v>
      </c>
      <c r="H159" s="158">
        <v>0</v>
      </c>
      <c r="I159" s="158" t="s">
        <v>379</v>
      </c>
      <c r="J159" s="159">
        <f>SUM(K159,L159)</f>
        <v>0</v>
      </c>
      <c r="K159" s="159">
        <v>0</v>
      </c>
      <c r="L159" s="159" t="s">
        <v>379</v>
      </c>
    </row>
    <row r="160" spans="1:12" ht="39.950000000000003" customHeight="1">
      <c r="A160" s="156">
        <v>4760</v>
      </c>
      <c r="B160" s="157" t="s">
        <v>656</v>
      </c>
      <c r="C160" s="156" t="s">
        <v>62</v>
      </c>
      <c r="D160" s="158">
        <f>SUM(D162)</f>
        <v>0</v>
      </c>
      <c r="E160" s="158">
        <f>SUM(E162)</f>
        <v>0</v>
      </c>
      <c r="F160" s="158" t="s">
        <v>379</v>
      </c>
      <c r="G160" s="158">
        <f>SUM(G162)</f>
        <v>0</v>
      </c>
      <c r="H160" s="158">
        <f>SUM(H162)</f>
        <v>0</v>
      </c>
      <c r="I160" s="158" t="s">
        <v>379</v>
      </c>
      <c r="J160" s="159">
        <f>SUM(J162)</f>
        <v>0</v>
      </c>
      <c r="K160" s="159">
        <f>SUM(K162)</f>
        <v>0</v>
      </c>
      <c r="L160" s="159" t="s">
        <v>379</v>
      </c>
    </row>
    <row r="161" spans="1:12" ht="39.950000000000003" customHeight="1">
      <c r="A161" s="156"/>
      <c r="B161" s="157" t="s">
        <v>380</v>
      </c>
      <c r="C161" s="156"/>
      <c r="D161" s="160"/>
      <c r="E161" s="160"/>
      <c r="F161" s="160"/>
      <c r="G161" s="160"/>
      <c r="H161" s="160"/>
      <c r="I161" s="160"/>
      <c r="J161" s="156"/>
      <c r="K161" s="156"/>
      <c r="L161" s="156"/>
    </row>
    <row r="162" spans="1:12" ht="39.950000000000003" customHeight="1">
      <c r="A162" s="156">
        <v>4761</v>
      </c>
      <c r="B162" s="157" t="s">
        <v>657</v>
      </c>
      <c r="C162" s="156" t="s">
        <v>658</v>
      </c>
      <c r="D162" s="158">
        <f>SUM(E162,F162)</f>
        <v>0</v>
      </c>
      <c r="E162" s="158">
        <v>0</v>
      </c>
      <c r="F162" s="158" t="s">
        <v>379</v>
      </c>
      <c r="G162" s="158">
        <f>SUM(H162,I162)</f>
        <v>0</v>
      </c>
      <c r="H162" s="158">
        <v>0</v>
      </c>
      <c r="I162" s="158" t="s">
        <v>379</v>
      </c>
      <c r="J162" s="159">
        <f>SUM(K162,L162)</f>
        <v>0</v>
      </c>
      <c r="K162" s="159">
        <v>0</v>
      </c>
      <c r="L162" s="159" t="s">
        <v>379</v>
      </c>
    </row>
    <row r="163" spans="1:12" ht="39.950000000000003" customHeight="1">
      <c r="A163" s="156">
        <v>4770</v>
      </c>
      <c r="B163" s="157" t="s">
        <v>659</v>
      </c>
      <c r="C163" s="156" t="s">
        <v>62</v>
      </c>
      <c r="D163" s="158">
        <f t="shared" ref="D163:L163" si="12">SUM(D165)</f>
        <v>50000</v>
      </c>
      <c r="E163" s="158">
        <f t="shared" si="12"/>
        <v>150000</v>
      </c>
      <c r="F163" s="158">
        <f t="shared" si="12"/>
        <v>0</v>
      </c>
      <c r="G163" s="158">
        <f t="shared" si="12"/>
        <v>3000</v>
      </c>
      <c r="H163" s="158">
        <f t="shared" si="12"/>
        <v>150000</v>
      </c>
      <c r="I163" s="158">
        <f t="shared" si="12"/>
        <v>0</v>
      </c>
      <c r="J163" s="159">
        <f t="shared" si="12"/>
        <v>0</v>
      </c>
      <c r="K163" s="159">
        <f t="shared" si="12"/>
        <v>85000</v>
      </c>
      <c r="L163" s="159">
        <f t="shared" si="12"/>
        <v>0</v>
      </c>
    </row>
    <row r="164" spans="1:12" ht="39.950000000000003" customHeight="1">
      <c r="A164" s="156"/>
      <c r="B164" s="157" t="s">
        <v>380</v>
      </c>
      <c r="C164" s="156"/>
      <c r="D164" s="160"/>
      <c r="E164" s="160"/>
      <c r="F164" s="160"/>
      <c r="G164" s="160"/>
      <c r="H164" s="160"/>
      <c r="I164" s="160"/>
      <c r="J164" s="156"/>
      <c r="K164" s="156"/>
      <c r="L164" s="156"/>
    </row>
    <row r="165" spans="1:12" ht="39.950000000000003" customHeight="1">
      <c r="A165" s="156">
        <v>4771</v>
      </c>
      <c r="B165" s="157" t="s">
        <v>660</v>
      </c>
      <c r="C165" s="156" t="s">
        <v>661</v>
      </c>
      <c r="D165" s="158">
        <v>50000</v>
      </c>
      <c r="E165" s="158">
        <v>150000</v>
      </c>
      <c r="F165" s="158">
        <v>0</v>
      </c>
      <c r="G165" s="158">
        <v>3000</v>
      </c>
      <c r="H165" s="158">
        <v>150000</v>
      </c>
      <c r="I165" s="158">
        <v>0</v>
      </c>
      <c r="J165" s="159">
        <v>0</v>
      </c>
      <c r="K165" s="159">
        <v>85000</v>
      </c>
      <c r="L165" s="159">
        <v>0</v>
      </c>
    </row>
    <row r="166" spans="1:12" ht="39.950000000000003" customHeight="1">
      <c r="A166" s="156">
        <v>4772</v>
      </c>
      <c r="B166" s="157" t="s">
        <v>662</v>
      </c>
      <c r="C166" s="156" t="s">
        <v>62</v>
      </c>
      <c r="D166" s="158">
        <f>SUM(E166,F166)</f>
        <v>100000</v>
      </c>
      <c r="E166" s="158">
        <v>100000</v>
      </c>
      <c r="F166" s="158" t="s">
        <v>379</v>
      </c>
      <c r="G166" s="158">
        <f>SUM(H166,I166)</f>
        <v>147000</v>
      </c>
      <c r="H166" s="158">
        <v>147000</v>
      </c>
      <c r="I166" s="158" t="s">
        <v>379</v>
      </c>
      <c r="J166" s="159">
        <f>SUM(K166,L166)</f>
        <v>85000</v>
      </c>
      <c r="K166" s="159">
        <v>85000</v>
      </c>
      <c r="L166" s="159" t="s">
        <v>379</v>
      </c>
    </row>
    <row r="167" spans="1:12" ht="39.950000000000003" customHeight="1">
      <c r="A167" s="156">
        <v>5000</v>
      </c>
      <c r="B167" s="157" t="s">
        <v>663</v>
      </c>
      <c r="C167" s="156" t="s">
        <v>62</v>
      </c>
      <c r="D167" s="158">
        <f>SUM(D169,D187,D193,D196,D202)</f>
        <v>1231458.8489999999</v>
      </c>
      <c r="E167" s="158" t="s">
        <v>379</v>
      </c>
      <c r="F167" s="158">
        <f>SUM(F169,F187,F193,F196,F202)</f>
        <v>1231458.8489999999</v>
      </c>
      <c r="G167" s="158">
        <f>SUM(G169,G187,G193,G196,G202)</f>
        <v>1806525.699</v>
      </c>
      <c r="H167" s="158" t="s">
        <v>379</v>
      </c>
      <c r="I167" s="158">
        <f>SUM(I169,I187,I193,I196,I202)</f>
        <v>1806525.699</v>
      </c>
      <c r="J167" s="159">
        <f>SUM(J169,J187,J193,J196,J202)</f>
        <v>415948.93579999998</v>
      </c>
      <c r="K167" s="159" t="s">
        <v>379</v>
      </c>
      <c r="L167" s="159">
        <f>SUM(L169,L187,L193,L196,L202)</f>
        <v>415948.93579999998</v>
      </c>
    </row>
    <row r="168" spans="1:12" ht="39.950000000000003" customHeight="1">
      <c r="A168" s="156"/>
      <c r="B168" s="157" t="s">
        <v>472</v>
      </c>
      <c r="C168" s="156"/>
      <c r="D168" s="160"/>
      <c r="E168" s="160"/>
      <c r="F168" s="160"/>
      <c r="G168" s="160"/>
      <c r="H168" s="160"/>
      <c r="I168" s="160"/>
      <c r="J168" s="156"/>
      <c r="K168" s="156"/>
      <c r="L168" s="156"/>
    </row>
    <row r="169" spans="1:12" ht="39.950000000000003" customHeight="1">
      <c r="A169" s="156">
        <v>5100</v>
      </c>
      <c r="B169" s="157" t="s">
        <v>664</v>
      </c>
      <c r="C169" s="156" t="s">
        <v>62</v>
      </c>
      <c r="D169" s="158">
        <f>SUM(D171,D176,D181)</f>
        <v>1231458.8489999999</v>
      </c>
      <c r="E169" s="158" t="s">
        <v>379</v>
      </c>
      <c r="F169" s="158">
        <f>SUM(F171,F176,F181)</f>
        <v>1231458.8489999999</v>
      </c>
      <c r="G169" s="158">
        <f>SUM(G171,G176,G181)</f>
        <v>1806525.699</v>
      </c>
      <c r="H169" s="158" t="s">
        <v>379</v>
      </c>
      <c r="I169" s="158">
        <f>SUM(I171,I176,I181)</f>
        <v>1806525.699</v>
      </c>
      <c r="J169" s="159">
        <f>SUM(J171,J176,J181)</f>
        <v>415948.93579999998</v>
      </c>
      <c r="K169" s="159" t="s">
        <v>379</v>
      </c>
      <c r="L169" s="159">
        <f>SUM(L171,L176,L181)</f>
        <v>415948.93579999998</v>
      </c>
    </row>
    <row r="170" spans="1:12" ht="39.950000000000003" customHeight="1">
      <c r="A170" s="156"/>
      <c r="B170" s="157" t="s">
        <v>472</v>
      </c>
      <c r="C170" s="156"/>
      <c r="D170" s="160"/>
      <c r="E170" s="160"/>
      <c r="F170" s="160"/>
      <c r="G170" s="160"/>
      <c r="H170" s="160"/>
      <c r="I170" s="160"/>
      <c r="J170" s="156"/>
      <c r="K170" s="156"/>
      <c r="L170" s="156"/>
    </row>
    <row r="171" spans="1:12" ht="39.950000000000003" customHeight="1">
      <c r="A171" s="156">
        <v>5110</v>
      </c>
      <c r="B171" s="157" t="s">
        <v>665</v>
      </c>
      <c r="C171" s="156" t="s">
        <v>62</v>
      </c>
      <c r="D171" s="158">
        <f>SUM(D173:D175)</f>
        <v>1206036.3489999999</v>
      </c>
      <c r="E171" s="158" t="s">
        <v>379</v>
      </c>
      <c r="F171" s="158">
        <f>SUM(F173:F175)</f>
        <v>1206036.3489999999</v>
      </c>
      <c r="G171" s="158">
        <f>SUM(G173:G175)</f>
        <v>1721567.199</v>
      </c>
      <c r="H171" s="158" t="s">
        <v>379</v>
      </c>
      <c r="I171" s="158">
        <f>SUM(I173:I175)</f>
        <v>1721567.199</v>
      </c>
      <c r="J171" s="159">
        <f>SUM(J173:J175)</f>
        <v>403781.12579999998</v>
      </c>
      <c r="K171" s="159" t="s">
        <v>379</v>
      </c>
      <c r="L171" s="159">
        <f>SUM(L173:L175)</f>
        <v>403781.12579999998</v>
      </c>
    </row>
    <row r="172" spans="1:12" ht="39.950000000000003" customHeight="1">
      <c r="A172" s="156"/>
      <c r="B172" s="157" t="s">
        <v>380</v>
      </c>
      <c r="C172" s="156"/>
      <c r="D172" s="160"/>
      <c r="E172" s="160"/>
      <c r="F172" s="160"/>
      <c r="G172" s="160"/>
      <c r="H172" s="160"/>
      <c r="I172" s="160"/>
      <c r="J172" s="156"/>
      <c r="K172" s="156"/>
      <c r="L172" s="156"/>
    </row>
    <row r="173" spans="1:12" ht="39.950000000000003" customHeight="1">
      <c r="A173" s="156">
        <v>5111</v>
      </c>
      <c r="B173" s="157" t="s">
        <v>666</v>
      </c>
      <c r="C173" s="156" t="s">
        <v>667</v>
      </c>
      <c r="D173" s="158">
        <f>SUM(E173,F173)</f>
        <v>0</v>
      </c>
      <c r="E173" s="158" t="s">
        <v>379</v>
      </c>
      <c r="F173" s="158">
        <v>0</v>
      </c>
      <c r="G173" s="158">
        <f>SUM(H173,I173)</f>
        <v>0</v>
      </c>
      <c r="H173" s="158" t="s">
        <v>379</v>
      </c>
      <c r="I173" s="158">
        <v>0</v>
      </c>
      <c r="J173" s="159">
        <f>SUM(K173,L173)</f>
        <v>0</v>
      </c>
      <c r="K173" s="159" t="s">
        <v>379</v>
      </c>
      <c r="L173" s="159">
        <v>0</v>
      </c>
    </row>
    <row r="174" spans="1:12" ht="39.950000000000003" customHeight="1">
      <c r="A174" s="156">
        <v>5112</v>
      </c>
      <c r="B174" s="157" t="s">
        <v>668</v>
      </c>
      <c r="C174" s="156" t="s">
        <v>669</v>
      </c>
      <c r="D174" s="158">
        <f>SUM(E174,F174)</f>
        <v>253784</v>
      </c>
      <c r="E174" s="158" t="s">
        <v>379</v>
      </c>
      <c r="F174" s="158">
        <v>253784</v>
      </c>
      <c r="G174" s="158">
        <f>SUM(H174,I174)</f>
        <v>244784</v>
      </c>
      <c r="H174" s="158" t="s">
        <v>379</v>
      </c>
      <c r="I174" s="158">
        <v>244784</v>
      </c>
      <c r="J174" s="159">
        <f>SUM(K174,L174)</f>
        <v>0</v>
      </c>
      <c r="K174" s="159" t="s">
        <v>379</v>
      </c>
      <c r="L174" s="159">
        <v>0</v>
      </c>
    </row>
    <row r="175" spans="1:12" ht="39.950000000000003" customHeight="1">
      <c r="A175" s="156">
        <v>5113</v>
      </c>
      <c r="B175" s="157" t="s">
        <v>670</v>
      </c>
      <c r="C175" s="156" t="s">
        <v>671</v>
      </c>
      <c r="D175" s="158">
        <f>SUM(E175,F175)</f>
        <v>952252.34900000005</v>
      </c>
      <c r="E175" s="158" t="s">
        <v>379</v>
      </c>
      <c r="F175" s="158">
        <v>952252.34900000005</v>
      </c>
      <c r="G175" s="158">
        <f>SUM(H175,I175)</f>
        <v>1476783.199</v>
      </c>
      <c r="H175" s="158" t="s">
        <v>379</v>
      </c>
      <c r="I175" s="158">
        <v>1476783.199</v>
      </c>
      <c r="J175" s="159">
        <f>SUM(K175,L175)</f>
        <v>403781.12579999998</v>
      </c>
      <c r="K175" s="159" t="s">
        <v>379</v>
      </c>
      <c r="L175" s="159">
        <v>403781.12579999998</v>
      </c>
    </row>
    <row r="176" spans="1:12" ht="39.950000000000003" customHeight="1">
      <c r="A176" s="156">
        <v>5120</v>
      </c>
      <c r="B176" s="157" t="s">
        <v>672</v>
      </c>
      <c r="C176" s="156" t="s">
        <v>62</v>
      </c>
      <c r="D176" s="158">
        <f>SUM(D178:D180)</f>
        <v>6000</v>
      </c>
      <c r="E176" s="158" t="s">
        <v>379</v>
      </c>
      <c r="F176" s="158">
        <f>SUM(F178:F180)</f>
        <v>6000</v>
      </c>
      <c r="G176" s="158">
        <f>SUM(G178:G180)</f>
        <v>69345</v>
      </c>
      <c r="H176" s="158" t="s">
        <v>379</v>
      </c>
      <c r="I176" s="158">
        <f>SUM(I178:I180)</f>
        <v>69345</v>
      </c>
      <c r="J176" s="159">
        <f>SUM(J178:J180)</f>
        <v>9248.56</v>
      </c>
      <c r="K176" s="159" t="s">
        <v>379</v>
      </c>
      <c r="L176" s="159">
        <f>SUM(L178:L180)</f>
        <v>9248.56</v>
      </c>
    </row>
    <row r="177" spans="1:12" ht="39.950000000000003" customHeight="1">
      <c r="A177" s="156"/>
      <c r="B177" s="157" t="s">
        <v>380</v>
      </c>
      <c r="C177" s="156"/>
      <c r="D177" s="160"/>
      <c r="E177" s="160"/>
      <c r="F177" s="160"/>
      <c r="G177" s="160"/>
      <c r="H177" s="160"/>
      <c r="I177" s="160"/>
      <c r="J177" s="156"/>
      <c r="K177" s="156"/>
      <c r="L177" s="156"/>
    </row>
    <row r="178" spans="1:12" ht="39.950000000000003" customHeight="1">
      <c r="A178" s="156">
        <v>5121</v>
      </c>
      <c r="B178" s="157" t="s">
        <v>673</v>
      </c>
      <c r="C178" s="156" t="s">
        <v>674</v>
      </c>
      <c r="D178" s="158">
        <f>SUM(E178,F178)</f>
        <v>0</v>
      </c>
      <c r="E178" s="158" t="s">
        <v>379</v>
      </c>
      <c r="F178" s="158">
        <v>0</v>
      </c>
      <c r="G178" s="158">
        <f>SUM(H178,I178)</f>
        <v>56500</v>
      </c>
      <c r="H178" s="158" t="s">
        <v>379</v>
      </c>
      <c r="I178" s="158">
        <v>56500</v>
      </c>
      <c r="J178" s="159">
        <f>SUM(K178,L178)</f>
        <v>0</v>
      </c>
      <c r="K178" s="159" t="s">
        <v>379</v>
      </c>
      <c r="L178" s="159">
        <v>0</v>
      </c>
    </row>
    <row r="179" spans="1:12" ht="39.950000000000003" customHeight="1">
      <c r="A179" s="156">
        <v>5122</v>
      </c>
      <c r="B179" s="157" t="s">
        <v>675</v>
      </c>
      <c r="C179" s="156" t="s">
        <v>676</v>
      </c>
      <c r="D179" s="158">
        <f>SUM(E179,F179)</f>
        <v>3000</v>
      </c>
      <c r="E179" s="158" t="s">
        <v>379</v>
      </c>
      <c r="F179" s="158">
        <v>3000</v>
      </c>
      <c r="G179" s="158">
        <f>SUM(H179,I179)</f>
        <v>3000</v>
      </c>
      <c r="H179" s="158" t="s">
        <v>379</v>
      </c>
      <c r="I179" s="158">
        <v>3000</v>
      </c>
      <c r="J179" s="159">
        <f>SUM(K179,L179)</f>
        <v>0</v>
      </c>
      <c r="K179" s="159" t="s">
        <v>379</v>
      </c>
      <c r="L179" s="159">
        <v>0</v>
      </c>
    </row>
    <row r="180" spans="1:12" ht="39.950000000000003" customHeight="1">
      <c r="A180" s="156">
        <v>5123</v>
      </c>
      <c r="B180" s="157" t="s">
        <v>677</v>
      </c>
      <c r="C180" s="156" t="s">
        <v>678</v>
      </c>
      <c r="D180" s="158">
        <f>SUM(E180,F180)</f>
        <v>3000</v>
      </c>
      <c r="E180" s="158" t="s">
        <v>379</v>
      </c>
      <c r="F180" s="158">
        <v>3000</v>
      </c>
      <c r="G180" s="158">
        <f>SUM(H180,I180)</f>
        <v>9845</v>
      </c>
      <c r="H180" s="158" t="s">
        <v>379</v>
      </c>
      <c r="I180" s="158">
        <v>9845</v>
      </c>
      <c r="J180" s="159">
        <f>SUM(K180,L180)</f>
        <v>9248.56</v>
      </c>
      <c r="K180" s="159" t="s">
        <v>379</v>
      </c>
      <c r="L180" s="159">
        <v>9248.56</v>
      </c>
    </row>
    <row r="181" spans="1:12" ht="39.950000000000003" customHeight="1">
      <c r="A181" s="156">
        <v>5130</v>
      </c>
      <c r="B181" s="157" t="s">
        <v>679</v>
      </c>
      <c r="C181" s="156" t="s">
        <v>62</v>
      </c>
      <c r="D181" s="158">
        <f>SUM(D183:D186)</f>
        <v>19422.5</v>
      </c>
      <c r="E181" s="158" t="s">
        <v>379</v>
      </c>
      <c r="F181" s="158">
        <f>SUM(F183:F186)</f>
        <v>19422.5</v>
      </c>
      <c r="G181" s="158">
        <f>SUM(G183:G186)</f>
        <v>15613.5</v>
      </c>
      <c r="H181" s="158" t="s">
        <v>379</v>
      </c>
      <c r="I181" s="158">
        <f>SUM(I183:I186)</f>
        <v>15613.5</v>
      </c>
      <c r="J181" s="159">
        <f>SUM(J183:J186)</f>
        <v>2919.25</v>
      </c>
      <c r="K181" s="159" t="s">
        <v>379</v>
      </c>
      <c r="L181" s="159">
        <f>SUM(L183:L186)</f>
        <v>2919.25</v>
      </c>
    </row>
    <row r="182" spans="1:12" ht="39.950000000000003" customHeight="1">
      <c r="A182" s="156"/>
      <c r="B182" s="157" t="s">
        <v>380</v>
      </c>
      <c r="C182" s="156"/>
      <c r="D182" s="160"/>
      <c r="E182" s="160"/>
      <c r="F182" s="160"/>
      <c r="G182" s="160"/>
      <c r="H182" s="160"/>
      <c r="I182" s="160"/>
      <c r="J182" s="156"/>
      <c r="K182" s="156"/>
      <c r="L182" s="156"/>
    </row>
    <row r="183" spans="1:12" ht="39.950000000000003" customHeight="1">
      <c r="A183" s="156">
        <v>5131</v>
      </c>
      <c r="B183" s="157" t="s">
        <v>680</v>
      </c>
      <c r="C183" s="156" t="s">
        <v>681</v>
      </c>
      <c r="D183" s="158">
        <f>SUM(E183,F183)</f>
        <v>15000</v>
      </c>
      <c r="E183" s="158" t="s">
        <v>379</v>
      </c>
      <c r="F183" s="158">
        <v>15000</v>
      </c>
      <c r="G183" s="158">
        <f>SUM(H183,I183)</f>
        <v>10000</v>
      </c>
      <c r="H183" s="158" t="s">
        <v>379</v>
      </c>
      <c r="I183" s="158">
        <v>10000</v>
      </c>
      <c r="J183" s="159">
        <f>SUM(K183,L183)</f>
        <v>830</v>
      </c>
      <c r="K183" s="159" t="s">
        <v>379</v>
      </c>
      <c r="L183" s="159">
        <v>830</v>
      </c>
    </row>
    <row r="184" spans="1:12" ht="39.950000000000003" customHeight="1">
      <c r="A184" s="156">
        <v>5132</v>
      </c>
      <c r="B184" s="157" t="s">
        <v>682</v>
      </c>
      <c r="C184" s="156" t="s">
        <v>683</v>
      </c>
      <c r="D184" s="158">
        <f>SUM(E184,F184)</f>
        <v>0</v>
      </c>
      <c r="E184" s="158" t="s">
        <v>379</v>
      </c>
      <c r="F184" s="158">
        <v>0</v>
      </c>
      <c r="G184" s="158">
        <f>SUM(H184,I184)</f>
        <v>0</v>
      </c>
      <c r="H184" s="158" t="s">
        <v>379</v>
      </c>
      <c r="I184" s="158">
        <v>0</v>
      </c>
      <c r="J184" s="159">
        <f>SUM(K184,L184)</f>
        <v>0</v>
      </c>
      <c r="K184" s="159" t="s">
        <v>379</v>
      </c>
      <c r="L184" s="159">
        <v>0</v>
      </c>
    </row>
    <row r="185" spans="1:12" ht="39.950000000000003" customHeight="1">
      <c r="A185" s="156">
        <v>5133</v>
      </c>
      <c r="B185" s="157" t="s">
        <v>684</v>
      </c>
      <c r="C185" s="156" t="s">
        <v>685</v>
      </c>
      <c r="D185" s="158">
        <f>SUM(E185,F185)</f>
        <v>0</v>
      </c>
      <c r="E185" s="158" t="s">
        <v>379</v>
      </c>
      <c r="F185" s="158">
        <v>0</v>
      </c>
      <c r="G185" s="158">
        <f>SUM(H185,I185)</f>
        <v>0</v>
      </c>
      <c r="H185" s="158" t="s">
        <v>379</v>
      </c>
      <c r="I185" s="158">
        <v>0</v>
      </c>
      <c r="J185" s="159">
        <f>SUM(K185,L185)</f>
        <v>0</v>
      </c>
      <c r="K185" s="159" t="s">
        <v>379</v>
      </c>
      <c r="L185" s="159">
        <v>0</v>
      </c>
    </row>
    <row r="186" spans="1:12" ht="39.950000000000003" customHeight="1">
      <c r="A186" s="156">
        <v>5134</v>
      </c>
      <c r="B186" s="157" t="s">
        <v>686</v>
      </c>
      <c r="C186" s="156" t="s">
        <v>687</v>
      </c>
      <c r="D186" s="158">
        <f>SUM(E186,F186)</f>
        <v>4422.5</v>
      </c>
      <c r="E186" s="158" t="s">
        <v>379</v>
      </c>
      <c r="F186" s="158">
        <v>4422.5</v>
      </c>
      <c r="G186" s="158">
        <f>SUM(H186,I186)</f>
        <v>5613.5</v>
      </c>
      <c r="H186" s="158" t="s">
        <v>379</v>
      </c>
      <c r="I186" s="158">
        <v>5613.5</v>
      </c>
      <c r="J186" s="159">
        <f>SUM(K186,L186)</f>
        <v>2089.25</v>
      </c>
      <c r="K186" s="159" t="s">
        <v>379</v>
      </c>
      <c r="L186" s="159">
        <v>2089.25</v>
      </c>
    </row>
    <row r="187" spans="1:12" ht="39.950000000000003" customHeight="1">
      <c r="A187" s="156">
        <v>5200</v>
      </c>
      <c r="B187" s="157" t="s">
        <v>688</v>
      </c>
      <c r="C187" s="156" t="s">
        <v>62</v>
      </c>
      <c r="D187" s="158">
        <f>SUM(D189:D192)</f>
        <v>0</v>
      </c>
      <c r="E187" s="158" t="s">
        <v>379</v>
      </c>
      <c r="F187" s="158">
        <f>SUM(F189:F192)</f>
        <v>0</v>
      </c>
      <c r="G187" s="158">
        <f>SUM(G189:G192)</f>
        <v>0</v>
      </c>
      <c r="H187" s="158" t="s">
        <v>379</v>
      </c>
      <c r="I187" s="158">
        <f>SUM(I189:I192)</f>
        <v>0</v>
      </c>
      <c r="J187" s="159">
        <f>SUM(J189:J192)</f>
        <v>0</v>
      </c>
      <c r="K187" s="159" t="s">
        <v>379</v>
      </c>
      <c r="L187" s="159">
        <f>SUM(L189:L192)</f>
        <v>0</v>
      </c>
    </row>
    <row r="188" spans="1:12" ht="39.950000000000003" customHeight="1">
      <c r="A188" s="156"/>
      <c r="B188" s="157" t="s">
        <v>472</v>
      </c>
      <c r="C188" s="156"/>
      <c r="D188" s="160"/>
      <c r="E188" s="160"/>
      <c r="F188" s="160"/>
      <c r="G188" s="160"/>
      <c r="H188" s="160"/>
      <c r="I188" s="160"/>
      <c r="J188" s="156"/>
      <c r="K188" s="156"/>
      <c r="L188" s="156"/>
    </row>
    <row r="189" spans="1:12" ht="39.950000000000003" customHeight="1">
      <c r="A189" s="156">
        <v>5211</v>
      </c>
      <c r="B189" s="157" t="s">
        <v>689</v>
      </c>
      <c r="C189" s="156" t="s">
        <v>690</v>
      </c>
      <c r="D189" s="158">
        <f>SUM(E189,F189)</f>
        <v>0</v>
      </c>
      <c r="E189" s="158" t="s">
        <v>379</v>
      </c>
      <c r="F189" s="158">
        <v>0</v>
      </c>
      <c r="G189" s="158">
        <f>SUM(H189,I189)</f>
        <v>0</v>
      </c>
      <c r="H189" s="158" t="s">
        <v>379</v>
      </c>
      <c r="I189" s="158">
        <v>0</v>
      </c>
      <c r="J189" s="159">
        <f>SUM(K189,L189)</f>
        <v>0</v>
      </c>
      <c r="K189" s="159" t="s">
        <v>379</v>
      </c>
      <c r="L189" s="159">
        <v>0</v>
      </c>
    </row>
    <row r="190" spans="1:12" ht="39.950000000000003" customHeight="1">
      <c r="A190" s="156">
        <v>5221</v>
      </c>
      <c r="B190" s="157" t="s">
        <v>691</v>
      </c>
      <c r="C190" s="156" t="s">
        <v>692</v>
      </c>
      <c r="D190" s="158">
        <f>SUM(E190,F190)</f>
        <v>0</v>
      </c>
      <c r="E190" s="158" t="s">
        <v>379</v>
      </c>
      <c r="F190" s="158">
        <v>0</v>
      </c>
      <c r="G190" s="158">
        <f>SUM(H190,I190)</f>
        <v>0</v>
      </c>
      <c r="H190" s="158" t="s">
        <v>379</v>
      </c>
      <c r="I190" s="158">
        <v>0</v>
      </c>
      <c r="J190" s="159">
        <f>SUM(K190,L190)</f>
        <v>0</v>
      </c>
      <c r="K190" s="159" t="s">
        <v>379</v>
      </c>
      <c r="L190" s="159">
        <v>0</v>
      </c>
    </row>
    <row r="191" spans="1:12" ht="39.950000000000003" customHeight="1">
      <c r="A191" s="156">
        <v>5231</v>
      </c>
      <c r="B191" s="157" t="s">
        <v>693</v>
      </c>
      <c r="C191" s="156" t="s">
        <v>694</v>
      </c>
      <c r="D191" s="158">
        <f>SUM(E191,F191)</f>
        <v>0</v>
      </c>
      <c r="E191" s="158" t="s">
        <v>379</v>
      </c>
      <c r="F191" s="158">
        <v>0</v>
      </c>
      <c r="G191" s="158">
        <f>SUM(H191,I191)</f>
        <v>0</v>
      </c>
      <c r="H191" s="158" t="s">
        <v>379</v>
      </c>
      <c r="I191" s="158">
        <v>0</v>
      </c>
      <c r="J191" s="159">
        <f>SUM(K191,L191)</f>
        <v>0</v>
      </c>
      <c r="K191" s="159" t="s">
        <v>379</v>
      </c>
      <c r="L191" s="159">
        <v>0</v>
      </c>
    </row>
    <row r="192" spans="1:12" ht="39.950000000000003" customHeight="1">
      <c r="A192" s="156">
        <v>5241</v>
      </c>
      <c r="B192" s="157" t="s">
        <v>695</v>
      </c>
      <c r="C192" s="156" t="s">
        <v>696</v>
      </c>
      <c r="D192" s="158">
        <f>SUM(E192,F192)</f>
        <v>0</v>
      </c>
      <c r="E192" s="158" t="s">
        <v>379</v>
      </c>
      <c r="F192" s="158">
        <v>0</v>
      </c>
      <c r="G192" s="158">
        <f>SUM(H192,I192)</f>
        <v>0</v>
      </c>
      <c r="H192" s="158" t="s">
        <v>379</v>
      </c>
      <c r="I192" s="158">
        <v>0</v>
      </c>
      <c r="J192" s="159">
        <f>SUM(K192,L192)</f>
        <v>0</v>
      </c>
      <c r="K192" s="159" t="s">
        <v>379</v>
      </c>
      <c r="L192" s="159">
        <v>0</v>
      </c>
    </row>
    <row r="193" spans="1:12" ht="39.950000000000003" customHeight="1">
      <c r="A193" s="156">
        <v>5300</v>
      </c>
      <c r="B193" s="157" t="s">
        <v>697</v>
      </c>
      <c r="C193" s="156" t="s">
        <v>62</v>
      </c>
      <c r="D193" s="158">
        <f>SUM(D195)</f>
        <v>0</v>
      </c>
      <c r="E193" s="158" t="s">
        <v>379</v>
      </c>
      <c r="F193" s="158">
        <f>SUM(F195)</f>
        <v>0</v>
      </c>
      <c r="G193" s="158">
        <f>SUM(G195)</f>
        <v>0</v>
      </c>
      <c r="H193" s="158" t="s">
        <v>379</v>
      </c>
      <c r="I193" s="158">
        <f>SUM(I195)</f>
        <v>0</v>
      </c>
      <c r="J193" s="159">
        <f>SUM(J195)</f>
        <v>0</v>
      </c>
      <c r="K193" s="159" t="s">
        <v>379</v>
      </c>
      <c r="L193" s="159">
        <f>SUM(L195)</f>
        <v>0</v>
      </c>
    </row>
    <row r="194" spans="1:12" ht="39.950000000000003" customHeight="1">
      <c r="A194" s="156"/>
      <c r="B194" s="157" t="s">
        <v>472</v>
      </c>
      <c r="C194" s="156"/>
      <c r="D194" s="160"/>
      <c r="E194" s="160"/>
      <c r="F194" s="160"/>
      <c r="G194" s="160"/>
      <c r="H194" s="160"/>
      <c r="I194" s="160"/>
      <c r="J194" s="156"/>
      <c r="K194" s="156"/>
      <c r="L194" s="156"/>
    </row>
    <row r="195" spans="1:12" ht="39.950000000000003" customHeight="1">
      <c r="A195" s="156">
        <v>5311</v>
      </c>
      <c r="B195" s="157" t="s">
        <v>698</v>
      </c>
      <c r="C195" s="156" t="s">
        <v>699</v>
      </c>
      <c r="D195" s="158">
        <f>SUM(E195,F195)</f>
        <v>0</v>
      </c>
      <c r="E195" s="158" t="s">
        <v>379</v>
      </c>
      <c r="F195" s="158">
        <v>0</v>
      </c>
      <c r="G195" s="158">
        <f>SUM(H195,I195)</f>
        <v>0</v>
      </c>
      <c r="H195" s="158" t="s">
        <v>379</v>
      </c>
      <c r="I195" s="158">
        <v>0</v>
      </c>
      <c r="J195" s="159">
        <f>SUM(K195,L195)</f>
        <v>0</v>
      </c>
      <c r="K195" s="159" t="s">
        <v>379</v>
      </c>
      <c r="L195" s="159">
        <v>0</v>
      </c>
    </row>
    <row r="196" spans="1:12" ht="39.950000000000003" customHeight="1">
      <c r="A196" s="156">
        <v>5400</v>
      </c>
      <c r="B196" s="157" t="s">
        <v>700</v>
      </c>
      <c r="C196" s="156" t="s">
        <v>62</v>
      </c>
      <c r="D196" s="158">
        <f>SUM(D198:D201)</f>
        <v>0</v>
      </c>
      <c r="E196" s="158" t="s">
        <v>379</v>
      </c>
      <c r="F196" s="158">
        <f>SUM(F198:F201)</f>
        <v>0</v>
      </c>
      <c r="G196" s="158">
        <f>SUM(G198:G201)</f>
        <v>0</v>
      </c>
      <c r="H196" s="158" t="s">
        <v>379</v>
      </c>
      <c r="I196" s="158">
        <f>SUM(I198:I201)</f>
        <v>0</v>
      </c>
      <c r="J196" s="159">
        <f>SUM(J198:J201)</f>
        <v>0</v>
      </c>
      <c r="K196" s="159" t="s">
        <v>379</v>
      </c>
      <c r="L196" s="159">
        <f>SUM(L198:L201)</f>
        <v>0</v>
      </c>
    </row>
    <row r="197" spans="1:12" ht="39.950000000000003" customHeight="1">
      <c r="A197" s="156"/>
      <c r="B197" s="157" t="s">
        <v>472</v>
      </c>
      <c r="C197" s="156"/>
      <c r="D197" s="160"/>
      <c r="E197" s="160"/>
      <c r="F197" s="160"/>
      <c r="G197" s="160"/>
      <c r="H197" s="160"/>
      <c r="I197" s="160"/>
      <c r="J197" s="156"/>
      <c r="K197" s="156"/>
      <c r="L197" s="156"/>
    </row>
    <row r="198" spans="1:12" ht="39.950000000000003" customHeight="1">
      <c r="A198" s="156">
        <v>5411</v>
      </c>
      <c r="B198" s="157" t="s">
        <v>701</v>
      </c>
      <c r="C198" s="156" t="s">
        <v>702</v>
      </c>
      <c r="D198" s="158">
        <f>SUM(E198,F198)</f>
        <v>0</v>
      </c>
      <c r="E198" s="158" t="s">
        <v>379</v>
      </c>
      <c r="F198" s="158">
        <v>0</v>
      </c>
      <c r="G198" s="158">
        <f>SUM(H198,I198)</f>
        <v>0</v>
      </c>
      <c r="H198" s="158" t="s">
        <v>379</v>
      </c>
      <c r="I198" s="158">
        <v>0</v>
      </c>
      <c r="J198" s="159">
        <f>SUM(K198,L198)</f>
        <v>0</v>
      </c>
      <c r="K198" s="159" t="s">
        <v>379</v>
      </c>
      <c r="L198" s="159">
        <v>0</v>
      </c>
    </row>
    <row r="199" spans="1:12" ht="39.950000000000003" customHeight="1">
      <c r="A199" s="156">
        <v>5421</v>
      </c>
      <c r="B199" s="157" t="s">
        <v>703</v>
      </c>
      <c r="C199" s="156" t="s">
        <v>704</v>
      </c>
      <c r="D199" s="158">
        <f>SUM(E199,F199)</f>
        <v>0</v>
      </c>
      <c r="E199" s="158" t="s">
        <v>379</v>
      </c>
      <c r="F199" s="158">
        <v>0</v>
      </c>
      <c r="G199" s="158">
        <f>SUM(H199,I199)</f>
        <v>0</v>
      </c>
      <c r="H199" s="158" t="s">
        <v>379</v>
      </c>
      <c r="I199" s="158">
        <v>0</v>
      </c>
      <c r="J199" s="159">
        <f>SUM(K199,L199)</f>
        <v>0</v>
      </c>
      <c r="K199" s="159" t="s">
        <v>379</v>
      </c>
      <c r="L199" s="159">
        <v>0</v>
      </c>
    </row>
    <row r="200" spans="1:12" ht="39.950000000000003" customHeight="1">
      <c r="A200" s="156">
        <v>5431</v>
      </c>
      <c r="B200" s="157" t="s">
        <v>705</v>
      </c>
      <c r="C200" s="156" t="s">
        <v>706</v>
      </c>
      <c r="D200" s="158">
        <f>SUM(E200,F200)</f>
        <v>0</v>
      </c>
      <c r="E200" s="158" t="s">
        <v>379</v>
      </c>
      <c r="F200" s="158">
        <v>0</v>
      </c>
      <c r="G200" s="158">
        <f>SUM(H200,I200)</f>
        <v>0</v>
      </c>
      <c r="H200" s="158" t="s">
        <v>379</v>
      </c>
      <c r="I200" s="158">
        <v>0</v>
      </c>
      <c r="J200" s="159">
        <f>SUM(K200,L200)</f>
        <v>0</v>
      </c>
      <c r="K200" s="159" t="s">
        <v>379</v>
      </c>
      <c r="L200" s="159">
        <v>0</v>
      </c>
    </row>
    <row r="201" spans="1:12" ht="39.950000000000003" customHeight="1">
      <c r="A201" s="156">
        <v>5441</v>
      </c>
      <c r="B201" s="157" t="s">
        <v>707</v>
      </c>
      <c r="C201" s="156" t="s">
        <v>708</v>
      </c>
      <c r="D201" s="158">
        <f>SUM(E201,F201)</f>
        <v>0</v>
      </c>
      <c r="E201" s="158" t="s">
        <v>379</v>
      </c>
      <c r="F201" s="158">
        <v>0</v>
      </c>
      <c r="G201" s="158">
        <f>SUM(H201,I201)</f>
        <v>0</v>
      </c>
      <c r="H201" s="158" t="s">
        <v>379</v>
      </c>
      <c r="I201" s="158">
        <v>0</v>
      </c>
      <c r="J201" s="159">
        <f>SUM(K201,L201)</f>
        <v>0</v>
      </c>
      <c r="K201" s="159" t="s">
        <v>379</v>
      </c>
      <c r="L201" s="159">
        <v>0</v>
      </c>
    </row>
    <row r="202" spans="1:12" ht="39.950000000000003" customHeight="1">
      <c r="A202" s="156">
        <v>5500</v>
      </c>
      <c r="B202" s="157" t="s">
        <v>709</v>
      </c>
      <c r="C202" s="156" t="s">
        <v>62</v>
      </c>
      <c r="D202" s="158">
        <f>SUM(D204)</f>
        <v>0</v>
      </c>
      <c r="E202" s="158" t="s">
        <v>379</v>
      </c>
      <c r="F202" s="158">
        <f>SUM(F204)</f>
        <v>0</v>
      </c>
      <c r="G202" s="158">
        <f>SUM(G204)</f>
        <v>0</v>
      </c>
      <c r="H202" s="158" t="s">
        <v>379</v>
      </c>
      <c r="I202" s="158">
        <f>SUM(I204)</f>
        <v>0</v>
      </c>
      <c r="J202" s="159">
        <f>SUM(J204)</f>
        <v>0</v>
      </c>
      <c r="K202" s="159" t="s">
        <v>379</v>
      </c>
      <c r="L202" s="159">
        <f>SUM(L204)</f>
        <v>0</v>
      </c>
    </row>
    <row r="203" spans="1:12" ht="39.950000000000003" customHeight="1">
      <c r="A203" s="156"/>
      <c r="B203" s="157" t="s">
        <v>472</v>
      </c>
      <c r="C203" s="156"/>
      <c r="D203" s="160"/>
      <c r="E203" s="160"/>
      <c r="F203" s="160"/>
      <c r="G203" s="160"/>
      <c r="H203" s="160"/>
      <c r="I203" s="160"/>
      <c r="J203" s="156"/>
      <c r="K203" s="156"/>
      <c r="L203" s="156"/>
    </row>
    <row r="204" spans="1:12" ht="39.950000000000003" customHeight="1">
      <c r="A204" s="156">
        <v>5511</v>
      </c>
      <c r="B204" s="157" t="s">
        <v>709</v>
      </c>
      <c r="C204" s="156" t="s">
        <v>710</v>
      </c>
      <c r="D204" s="158">
        <f>SUM(E204,F204)</f>
        <v>0</v>
      </c>
      <c r="E204" s="158" t="s">
        <v>379</v>
      </c>
      <c r="F204" s="158">
        <v>0</v>
      </c>
      <c r="G204" s="158">
        <f>SUM(H204,I204)</f>
        <v>0</v>
      </c>
      <c r="H204" s="158" t="s">
        <v>379</v>
      </c>
      <c r="I204" s="158">
        <v>0</v>
      </c>
      <c r="J204" s="159">
        <f>SUM(K204,L204)</f>
        <v>0</v>
      </c>
      <c r="K204" s="159" t="s">
        <v>379</v>
      </c>
      <c r="L204" s="159">
        <v>0</v>
      </c>
    </row>
    <row r="205" spans="1:12" ht="39.950000000000003" customHeight="1">
      <c r="A205" s="156">
        <v>6000</v>
      </c>
      <c r="B205" s="157" t="s">
        <v>711</v>
      </c>
      <c r="C205" s="156" t="s">
        <v>62</v>
      </c>
      <c r="D205" s="158">
        <f>SUM(D207,D215,D220,D223)</f>
        <v>-300000</v>
      </c>
      <c r="E205" s="158" t="s">
        <v>379</v>
      </c>
      <c r="F205" s="158">
        <f>SUM(F207,F215,F220,F223)</f>
        <v>-300000</v>
      </c>
      <c r="G205" s="158">
        <f>SUM(G207,G215,G220,G223)</f>
        <v>-300000</v>
      </c>
      <c r="H205" s="158" t="s">
        <v>379</v>
      </c>
      <c r="I205" s="158">
        <f>SUM(I207,I215,I220,I223)</f>
        <v>-300000</v>
      </c>
      <c r="J205" s="159">
        <f>SUM(J207,J215,J220,J223)</f>
        <v>-29063.271000000001</v>
      </c>
      <c r="K205" s="159" t="s">
        <v>379</v>
      </c>
      <c r="L205" s="159">
        <f>SUM(L207,L215,L220,L223)</f>
        <v>-29063.271000000001</v>
      </c>
    </row>
    <row r="206" spans="1:12" ht="39.950000000000003" customHeight="1">
      <c r="A206" s="156"/>
      <c r="B206" s="157" t="s">
        <v>375</v>
      </c>
      <c r="C206" s="156"/>
      <c r="D206" s="160"/>
      <c r="E206" s="160"/>
      <c r="F206" s="160"/>
      <c r="G206" s="160"/>
      <c r="H206" s="160"/>
      <c r="I206" s="160"/>
      <c r="J206" s="156"/>
      <c r="K206" s="156"/>
      <c r="L206" s="156"/>
    </row>
    <row r="207" spans="1:12" ht="39.950000000000003" customHeight="1">
      <c r="A207" s="156">
        <v>6100</v>
      </c>
      <c r="B207" s="157" t="s">
        <v>712</v>
      </c>
      <c r="C207" s="156" t="s">
        <v>62</v>
      </c>
      <c r="D207" s="158">
        <f>SUM(D209:D211)</f>
        <v>0</v>
      </c>
      <c r="E207" s="158" t="s">
        <v>379</v>
      </c>
      <c r="F207" s="158">
        <f>SUM(F209:F211)</f>
        <v>0</v>
      </c>
      <c r="G207" s="158">
        <f>SUM(G209:G211)</f>
        <v>0</v>
      </c>
      <c r="H207" s="158" t="s">
        <v>379</v>
      </c>
      <c r="I207" s="158">
        <f>SUM(I209:I211)</f>
        <v>0</v>
      </c>
      <c r="J207" s="159">
        <f>SUM(J209:J211)</f>
        <v>0</v>
      </c>
      <c r="K207" s="159" t="s">
        <v>379</v>
      </c>
      <c r="L207" s="159">
        <f>SUM(L209:L211)</f>
        <v>0</v>
      </c>
    </row>
    <row r="208" spans="1:12" ht="39.950000000000003" customHeight="1">
      <c r="A208" s="156"/>
      <c r="B208" s="157" t="s">
        <v>375</v>
      </c>
      <c r="C208" s="156"/>
      <c r="D208" s="160"/>
      <c r="E208" s="160"/>
      <c r="F208" s="160"/>
      <c r="G208" s="160"/>
      <c r="H208" s="160"/>
      <c r="I208" s="160"/>
      <c r="J208" s="156"/>
      <c r="K208" s="156"/>
      <c r="L208" s="156"/>
    </row>
    <row r="209" spans="1:12" ht="39.950000000000003" customHeight="1">
      <c r="A209" s="156">
        <v>6110</v>
      </c>
      <c r="B209" s="157" t="s">
        <v>713</v>
      </c>
      <c r="C209" s="156" t="s">
        <v>714</v>
      </c>
      <c r="D209" s="158">
        <f>SUM(E209,F209)</f>
        <v>0</v>
      </c>
      <c r="E209" s="158" t="s">
        <v>379</v>
      </c>
      <c r="F209" s="158">
        <v>0</v>
      </c>
      <c r="G209" s="158">
        <f>SUM(H209,I209)</f>
        <v>0</v>
      </c>
      <c r="H209" s="158" t="s">
        <v>379</v>
      </c>
      <c r="I209" s="158">
        <v>0</v>
      </c>
      <c r="J209" s="159">
        <f>SUM(K209,L209)</f>
        <v>0</v>
      </c>
      <c r="K209" s="159" t="s">
        <v>379</v>
      </c>
      <c r="L209" s="159">
        <v>0</v>
      </c>
    </row>
    <row r="210" spans="1:12" ht="39.950000000000003" customHeight="1">
      <c r="A210" s="156">
        <v>6120</v>
      </c>
      <c r="B210" s="157" t="s">
        <v>715</v>
      </c>
      <c r="C210" s="156" t="s">
        <v>716</v>
      </c>
      <c r="D210" s="158">
        <f>SUM(E210,F210)</f>
        <v>0</v>
      </c>
      <c r="E210" s="158" t="s">
        <v>379</v>
      </c>
      <c r="F210" s="158">
        <v>0</v>
      </c>
      <c r="G210" s="158">
        <f>SUM(H210,I210)</f>
        <v>0</v>
      </c>
      <c r="H210" s="158" t="s">
        <v>379</v>
      </c>
      <c r="I210" s="158">
        <v>0</v>
      </c>
      <c r="J210" s="159">
        <f>SUM(K210,L210)</f>
        <v>0</v>
      </c>
      <c r="K210" s="159" t="s">
        <v>379</v>
      </c>
      <c r="L210" s="159">
        <v>0</v>
      </c>
    </row>
    <row r="211" spans="1:12" ht="39.950000000000003" customHeight="1">
      <c r="A211" s="156">
        <v>6130</v>
      </c>
      <c r="B211" s="157" t="s">
        <v>717</v>
      </c>
      <c r="C211" s="156" t="s">
        <v>718</v>
      </c>
      <c r="D211" s="158">
        <f>SUM(E211,F211)</f>
        <v>0</v>
      </c>
      <c r="E211" s="158" t="s">
        <v>379</v>
      </c>
      <c r="F211" s="158">
        <v>0</v>
      </c>
      <c r="G211" s="158">
        <f>SUM(H211,I211)</f>
        <v>0</v>
      </c>
      <c r="H211" s="158" t="s">
        <v>379</v>
      </c>
      <c r="I211" s="158">
        <v>0</v>
      </c>
      <c r="J211" s="159">
        <f>SUM(K211,L211)</f>
        <v>0</v>
      </c>
      <c r="K211" s="159" t="s">
        <v>379</v>
      </c>
      <c r="L211" s="159">
        <v>0</v>
      </c>
    </row>
    <row r="212" spans="1:12" ht="39.950000000000003" customHeight="1">
      <c r="A212" s="156">
        <v>6200</v>
      </c>
      <c r="B212" s="157" t="s">
        <v>719</v>
      </c>
      <c r="C212" s="156" t="s">
        <v>62</v>
      </c>
      <c r="D212" s="158">
        <f>SUM(D214:D215)</f>
        <v>0</v>
      </c>
      <c r="E212" s="158" t="s">
        <v>379</v>
      </c>
      <c r="F212" s="158">
        <f>SUM(F214:F215)</f>
        <v>0</v>
      </c>
      <c r="G212" s="158">
        <f>SUM(G214:G215)</f>
        <v>0</v>
      </c>
      <c r="H212" s="158" t="s">
        <v>379</v>
      </c>
      <c r="I212" s="158">
        <f>SUM(I214:I215)</f>
        <v>0</v>
      </c>
      <c r="J212" s="159">
        <f>SUM(J214:J215)</f>
        <v>0</v>
      </c>
      <c r="K212" s="159" t="s">
        <v>379</v>
      </c>
      <c r="L212" s="159">
        <f>SUM(L214:L215)</f>
        <v>0</v>
      </c>
    </row>
    <row r="213" spans="1:12" ht="39.950000000000003" customHeight="1">
      <c r="A213" s="156"/>
      <c r="B213" s="157" t="s">
        <v>375</v>
      </c>
      <c r="C213" s="156"/>
      <c r="D213" s="160"/>
      <c r="E213" s="160"/>
      <c r="F213" s="160"/>
      <c r="G213" s="160"/>
      <c r="H213" s="160"/>
      <c r="I213" s="160"/>
      <c r="J213" s="156"/>
      <c r="K213" s="156"/>
      <c r="L213" s="156"/>
    </row>
    <row r="214" spans="1:12" ht="39.950000000000003" customHeight="1">
      <c r="A214" s="156">
        <v>6210</v>
      </c>
      <c r="B214" s="157" t="s">
        <v>720</v>
      </c>
      <c r="C214" s="156" t="s">
        <v>721</v>
      </c>
      <c r="D214" s="158">
        <f>SUM(E214,F214)</f>
        <v>0</v>
      </c>
      <c r="E214" s="158" t="s">
        <v>379</v>
      </c>
      <c r="F214" s="158">
        <v>0</v>
      </c>
      <c r="G214" s="158">
        <f>SUM(H214,I214)</f>
        <v>0</v>
      </c>
      <c r="H214" s="158" t="s">
        <v>379</v>
      </c>
      <c r="I214" s="158">
        <v>0</v>
      </c>
      <c r="J214" s="159">
        <f>SUM(K214,L214)</f>
        <v>0</v>
      </c>
      <c r="K214" s="159" t="s">
        <v>379</v>
      </c>
      <c r="L214" s="159">
        <v>0</v>
      </c>
    </row>
    <row r="215" spans="1:12" ht="39.950000000000003" customHeight="1">
      <c r="A215" s="156">
        <v>6220</v>
      </c>
      <c r="B215" s="157" t="s">
        <v>722</v>
      </c>
      <c r="C215" s="156" t="s">
        <v>62</v>
      </c>
      <c r="D215" s="158">
        <f>SUM(D217:D219)</f>
        <v>0</v>
      </c>
      <c r="E215" s="158" t="s">
        <v>379</v>
      </c>
      <c r="F215" s="158">
        <f>SUM(F217:F219)</f>
        <v>0</v>
      </c>
      <c r="G215" s="158">
        <f>SUM(G217:G219)</f>
        <v>0</v>
      </c>
      <c r="H215" s="158" t="s">
        <v>379</v>
      </c>
      <c r="I215" s="158">
        <f>SUM(I217:I219)</f>
        <v>0</v>
      </c>
      <c r="J215" s="159">
        <f>SUM(J217:J219)</f>
        <v>0</v>
      </c>
      <c r="K215" s="159" t="s">
        <v>379</v>
      </c>
      <c r="L215" s="159">
        <f>SUM(L217:L219)</f>
        <v>0</v>
      </c>
    </row>
    <row r="216" spans="1:12" ht="39.950000000000003" customHeight="1">
      <c r="A216" s="156"/>
      <c r="B216" s="157" t="s">
        <v>380</v>
      </c>
      <c r="C216" s="156"/>
      <c r="D216" s="160"/>
      <c r="E216" s="160"/>
      <c r="F216" s="160"/>
      <c r="G216" s="160"/>
      <c r="H216" s="160"/>
      <c r="I216" s="160"/>
      <c r="J216" s="156"/>
      <c r="K216" s="156"/>
      <c r="L216" s="156"/>
    </row>
    <row r="217" spans="1:12" ht="39.950000000000003" customHeight="1">
      <c r="A217" s="156">
        <v>6221</v>
      </c>
      <c r="B217" s="157" t="s">
        <v>723</v>
      </c>
      <c r="C217" s="156" t="s">
        <v>724</v>
      </c>
      <c r="D217" s="158">
        <f>SUM(E217,F217)</f>
        <v>0</v>
      </c>
      <c r="E217" s="158" t="s">
        <v>379</v>
      </c>
      <c r="F217" s="158">
        <v>0</v>
      </c>
      <c r="G217" s="158">
        <f>SUM(H217,I217)</f>
        <v>0</v>
      </c>
      <c r="H217" s="158" t="s">
        <v>379</v>
      </c>
      <c r="I217" s="158">
        <v>0</v>
      </c>
      <c r="J217" s="159">
        <f>SUM(K217,L217)</f>
        <v>0</v>
      </c>
      <c r="K217" s="159" t="s">
        <v>379</v>
      </c>
      <c r="L217" s="159">
        <v>0</v>
      </c>
    </row>
    <row r="218" spans="1:12" ht="39.950000000000003" customHeight="1">
      <c r="A218" s="156">
        <v>6222</v>
      </c>
      <c r="B218" s="157" t="s">
        <v>725</v>
      </c>
      <c r="C218" s="156" t="s">
        <v>726</v>
      </c>
      <c r="D218" s="158">
        <f>SUM(E218,F218)</f>
        <v>0</v>
      </c>
      <c r="E218" s="158" t="s">
        <v>379</v>
      </c>
      <c r="F218" s="158">
        <v>0</v>
      </c>
      <c r="G218" s="158">
        <f>SUM(H218,I218)</f>
        <v>0</v>
      </c>
      <c r="H218" s="158" t="s">
        <v>379</v>
      </c>
      <c r="I218" s="158">
        <v>0</v>
      </c>
      <c r="J218" s="159">
        <f>SUM(K218,L218)</f>
        <v>0</v>
      </c>
      <c r="K218" s="159" t="s">
        <v>379</v>
      </c>
      <c r="L218" s="159">
        <v>0</v>
      </c>
    </row>
    <row r="219" spans="1:12" ht="39.950000000000003" customHeight="1">
      <c r="A219" s="156">
        <v>6223</v>
      </c>
      <c r="B219" s="157" t="s">
        <v>727</v>
      </c>
      <c r="C219" s="156" t="s">
        <v>728</v>
      </c>
      <c r="D219" s="158">
        <f>SUM(E219,F219)</f>
        <v>0</v>
      </c>
      <c r="E219" s="158" t="s">
        <v>379</v>
      </c>
      <c r="F219" s="158">
        <v>0</v>
      </c>
      <c r="G219" s="158">
        <f>SUM(H219,I219)</f>
        <v>0</v>
      </c>
      <c r="H219" s="158" t="s">
        <v>379</v>
      </c>
      <c r="I219" s="158">
        <v>0</v>
      </c>
      <c r="J219" s="159">
        <f>SUM(K219,L219)</f>
        <v>0</v>
      </c>
      <c r="K219" s="159" t="s">
        <v>379</v>
      </c>
      <c r="L219" s="159">
        <v>0</v>
      </c>
    </row>
    <row r="220" spans="1:12" ht="39.950000000000003" customHeight="1">
      <c r="A220" s="156">
        <v>6300</v>
      </c>
      <c r="B220" s="157" t="s">
        <v>729</v>
      </c>
      <c r="C220" s="156" t="s">
        <v>62</v>
      </c>
      <c r="D220" s="158">
        <f>SUM(D222)</f>
        <v>0</v>
      </c>
      <c r="E220" s="158" t="s">
        <v>379</v>
      </c>
      <c r="F220" s="158">
        <f>SUM(F222)</f>
        <v>0</v>
      </c>
      <c r="G220" s="158">
        <f>SUM(G222)</f>
        <v>0</v>
      </c>
      <c r="H220" s="158" t="s">
        <v>379</v>
      </c>
      <c r="I220" s="158">
        <f>SUM(I222)</f>
        <v>0</v>
      </c>
      <c r="J220" s="159">
        <f>SUM(J222)</f>
        <v>0</v>
      </c>
      <c r="K220" s="159" t="s">
        <v>379</v>
      </c>
      <c r="L220" s="159">
        <f>SUM(L222)</f>
        <v>0</v>
      </c>
    </row>
    <row r="221" spans="1:12" ht="39.950000000000003" customHeight="1">
      <c r="A221" s="156"/>
      <c r="B221" s="157" t="s">
        <v>375</v>
      </c>
      <c r="C221" s="156"/>
      <c r="D221" s="160"/>
      <c r="E221" s="160"/>
      <c r="F221" s="160"/>
      <c r="G221" s="160"/>
      <c r="H221" s="160"/>
      <c r="I221" s="160"/>
      <c r="J221" s="156"/>
      <c r="K221" s="156"/>
      <c r="L221" s="156"/>
    </row>
    <row r="222" spans="1:12" ht="39.950000000000003" customHeight="1">
      <c r="A222" s="156">
        <v>6310</v>
      </c>
      <c r="B222" s="157" t="s">
        <v>730</v>
      </c>
      <c r="C222" s="156" t="s">
        <v>731</v>
      </c>
      <c r="D222" s="158">
        <f>SUM(E222,F222)</f>
        <v>0</v>
      </c>
      <c r="E222" s="158" t="s">
        <v>379</v>
      </c>
      <c r="F222" s="158">
        <v>0</v>
      </c>
      <c r="G222" s="158">
        <f>SUM(H222,I222)</f>
        <v>0</v>
      </c>
      <c r="H222" s="158" t="s">
        <v>379</v>
      </c>
      <c r="I222" s="158">
        <v>0</v>
      </c>
      <c r="J222" s="159">
        <f>SUM(K222,L222)</f>
        <v>0</v>
      </c>
      <c r="K222" s="159" t="s">
        <v>379</v>
      </c>
      <c r="L222" s="159">
        <v>0</v>
      </c>
    </row>
    <row r="223" spans="1:12" ht="39.950000000000003" customHeight="1">
      <c r="A223" s="156">
        <v>6400</v>
      </c>
      <c r="B223" s="157" t="s">
        <v>732</v>
      </c>
      <c r="C223" s="156" t="s">
        <v>62</v>
      </c>
      <c r="D223" s="158">
        <f>SUM(D225:D228)</f>
        <v>-300000</v>
      </c>
      <c r="E223" s="158" t="s">
        <v>379</v>
      </c>
      <c r="F223" s="158">
        <f>SUM(F225:F228)</f>
        <v>-300000</v>
      </c>
      <c r="G223" s="158">
        <f>SUM(G225:G228)</f>
        <v>-300000</v>
      </c>
      <c r="H223" s="158" t="s">
        <v>379</v>
      </c>
      <c r="I223" s="158">
        <f>SUM(I225:I228)</f>
        <v>-300000</v>
      </c>
      <c r="J223" s="159">
        <f>SUM(J225:J228)</f>
        <v>-29063.271000000001</v>
      </c>
      <c r="K223" s="159" t="s">
        <v>379</v>
      </c>
      <c r="L223" s="159">
        <f>SUM(L225:L228)</f>
        <v>-29063.271000000001</v>
      </c>
    </row>
    <row r="224" spans="1:12" ht="39.950000000000003" customHeight="1">
      <c r="A224" s="156"/>
      <c r="B224" s="157" t="s">
        <v>375</v>
      </c>
      <c r="C224" s="156"/>
      <c r="D224" s="160"/>
      <c r="E224" s="160"/>
      <c r="F224" s="160"/>
      <c r="G224" s="160"/>
      <c r="H224" s="160"/>
      <c r="I224" s="160"/>
      <c r="J224" s="156"/>
      <c r="K224" s="156"/>
      <c r="L224" s="156"/>
    </row>
    <row r="225" spans="1:12" ht="39.950000000000003" customHeight="1">
      <c r="A225" s="156">
        <v>6410</v>
      </c>
      <c r="B225" s="157" t="s">
        <v>733</v>
      </c>
      <c r="C225" s="156" t="s">
        <v>734</v>
      </c>
      <c r="D225" s="158">
        <f>SUM(E225,F225)</f>
        <v>-300000</v>
      </c>
      <c r="E225" s="158" t="s">
        <v>379</v>
      </c>
      <c r="F225" s="158">
        <v>-300000</v>
      </c>
      <c r="G225" s="158">
        <f>SUM(H225,I225)</f>
        <v>-300000</v>
      </c>
      <c r="H225" s="158" t="s">
        <v>379</v>
      </c>
      <c r="I225" s="158">
        <v>-300000</v>
      </c>
      <c r="J225" s="159">
        <f>SUM(K225,L225)</f>
        <v>-29063.271000000001</v>
      </c>
      <c r="K225" s="159" t="s">
        <v>379</v>
      </c>
      <c r="L225" s="159">
        <v>-29063.271000000001</v>
      </c>
    </row>
    <row r="226" spans="1:12" ht="39.950000000000003" customHeight="1">
      <c r="A226" s="156">
        <v>6420</v>
      </c>
      <c r="B226" s="157" t="s">
        <v>735</v>
      </c>
      <c r="C226" s="156" t="s">
        <v>736</v>
      </c>
      <c r="D226" s="158">
        <f>SUM(E226,F226)</f>
        <v>0</v>
      </c>
      <c r="E226" s="158" t="s">
        <v>379</v>
      </c>
      <c r="F226" s="158">
        <v>0</v>
      </c>
      <c r="G226" s="158">
        <f>SUM(H226,I226)</f>
        <v>0</v>
      </c>
      <c r="H226" s="158" t="s">
        <v>379</v>
      </c>
      <c r="I226" s="158">
        <v>0</v>
      </c>
      <c r="J226" s="159">
        <f>SUM(K226,L226)</f>
        <v>0</v>
      </c>
      <c r="K226" s="159" t="s">
        <v>379</v>
      </c>
      <c r="L226" s="159">
        <v>0</v>
      </c>
    </row>
    <row r="227" spans="1:12" ht="39.950000000000003" customHeight="1">
      <c r="A227" s="156">
        <v>6430</v>
      </c>
      <c r="B227" s="157" t="s">
        <v>737</v>
      </c>
      <c r="C227" s="156" t="s">
        <v>738</v>
      </c>
      <c r="D227" s="158">
        <f>SUM(E227,F227)</f>
        <v>0</v>
      </c>
      <c r="E227" s="158" t="s">
        <v>379</v>
      </c>
      <c r="F227" s="158">
        <v>0</v>
      </c>
      <c r="G227" s="158">
        <f>SUM(H227,I227)</f>
        <v>0</v>
      </c>
      <c r="H227" s="158" t="s">
        <v>379</v>
      </c>
      <c r="I227" s="158">
        <v>0</v>
      </c>
      <c r="J227" s="159">
        <f>SUM(K227,L227)</f>
        <v>0</v>
      </c>
      <c r="K227" s="159" t="s">
        <v>379</v>
      </c>
      <c r="L227" s="159">
        <v>0</v>
      </c>
    </row>
    <row r="228" spans="1:12" ht="39.950000000000003" customHeight="1">
      <c r="A228" s="156">
        <v>6440</v>
      </c>
      <c r="B228" s="157" t="s">
        <v>739</v>
      </c>
      <c r="C228" s="156" t="s">
        <v>740</v>
      </c>
      <c r="D228" s="158">
        <f>SUM(E228,F228)</f>
        <v>0</v>
      </c>
      <c r="E228" s="158" t="s">
        <v>379</v>
      </c>
      <c r="F228" s="158">
        <v>0</v>
      </c>
      <c r="G228" s="158">
        <f>SUM(H228,I228)</f>
        <v>0</v>
      </c>
      <c r="H228" s="158" t="s">
        <v>379</v>
      </c>
      <c r="I228" s="158">
        <v>0</v>
      </c>
      <c r="J228" s="159">
        <f>SUM(K228,L228)</f>
        <v>0</v>
      </c>
      <c r="K228" s="159" t="s">
        <v>379</v>
      </c>
      <c r="L228" s="15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K12" sqref="K12"/>
    </sheetView>
  </sheetViews>
  <sheetFormatPr defaultRowHeight="15" customHeight="1"/>
  <cols>
    <col min="1" max="1" width="7.5703125" style="148" customWidth="1"/>
    <col min="2" max="2" width="47.5703125" style="148" customWidth="1"/>
    <col min="3" max="14" width="19" style="148" customWidth="1"/>
    <col min="15" max="16384" width="9.140625" style="148"/>
  </cols>
  <sheetData>
    <row r="1" spans="1:12" ht="50.1" customHeight="1">
      <c r="A1" s="176" t="s">
        <v>358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449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/>
      <c r="B8" s="149"/>
      <c r="C8" s="149" t="s">
        <v>450</v>
      </c>
      <c r="D8" s="149"/>
      <c r="E8" s="149"/>
      <c r="F8" s="149" t="s">
        <v>451</v>
      </c>
      <c r="G8" s="149"/>
      <c r="H8" s="149"/>
      <c r="I8" s="149" t="s">
        <v>452</v>
      </c>
      <c r="J8" s="149"/>
      <c r="K8" s="149"/>
    </row>
    <row r="9" spans="1:12" ht="39.950000000000003" customHeight="1">
      <c r="A9" s="151" t="s">
        <v>21</v>
      </c>
      <c r="B9" s="152"/>
      <c r="C9" s="151" t="s">
        <v>44</v>
      </c>
      <c r="D9" s="151" t="s">
        <v>453</v>
      </c>
      <c r="E9" s="151"/>
      <c r="F9" s="151" t="s">
        <v>44</v>
      </c>
      <c r="G9" s="151" t="s">
        <v>63</v>
      </c>
      <c r="H9" s="151"/>
      <c r="I9" s="151" t="s">
        <v>44</v>
      </c>
      <c r="J9" s="151" t="s">
        <v>63</v>
      </c>
      <c r="K9" s="149"/>
    </row>
    <row r="10" spans="1:12" ht="20.100000000000001" customHeight="1">
      <c r="A10" s="151" t="s">
        <v>31</v>
      </c>
      <c r="B10" s="151"/>
      <c r="C10" s="151" t="s">
        <v>454</v>
      </c>
      <c r="D10" s="151" t="s">
        <v>455</v>
      </c>
      <c r="E10" s="151" t="s">
        <v>456</v>
      </c>
      <c r="F10" s="151" t="s">
        <v>457</v>
      </c>
      <c r="G10" s="151" t="s">
        <v>455</v>
      </c>
      <c r="H10" s="151" t="s">
        <v>456</v>
      </c>
      <c r="I10" s="151" t="s">
        <v>458</v>
      </c>
      <c r="J10" s="151" t="s">
        <v>455</v>
      </c>
      <c r="K10" s="151" t="s">
        <v>456</v>
      </c>
    </row>
    <row r="11" spans="1:12" ht="15" customHeight="1">
      <c r="A11" s="154">
        <v>1</v>
      </c>
      <c r="B11" s="154">
        <v>2</v>
      </c>
      <c r="C11" s="154">
        <v>3</v>
      </c>
      <c r="D11" s="154">
        <v>4</v>
      </c>
      <c r="E11" s="154">
        <v>5</v>
      </c>
      <c r="F11" s="154">
        <v>6</v>
      </c>
      <c r="G11" s="154">
        <v>7</v>
      </c>
      <c r="H11" s="154">
        <v>8</v>
      </c>
      <c r="I11" s="154">
        <v>9</v>
      </c>
      <c r="J11" s="154">
        <v>10</v>
      </c>
      <c r="K11" s="154">
        <v>11</v>
      </c>
    </row>
    <row r="12" spans="1:12" ht="39.950000000000003" customHeight="1">
      <c r="A12" s="156">
        <v>7000</v>
      </c>
      <c r="B12" s="157" t="s">
        <v>459</v>
      </c>
      <c r="C12" s="159">
        <f>SUM(D12:E12)</f>
        <v>0</v>
      </c>
      <c r="D12" s="159">
        <f>[1]Ekamutner!E12-[1]Gorcarnakan_caxs!G12</f>
        <v>0</v>
      </c>
      <c r="E12" s="159">
        <f>[1]Ekamutner!F12-[1]Gorcarnakan_caxs!H12</f>
        <v>0</v>
      </c>
      <c r="F12" s="159">
        <f>SUM(G12:H12)</f>
        <v>-183079.76800000016</v>
      </c>
      <c r="G12" s="159">
        <f>[1]Ekamutner!H12-[1]Gorcarnakan_caxs!J12</f>
        <v>-5409.3303000000305</v>
      </c>
      <c r="H12" s="159">
        <f>[1]Ekamutner!I12-[1]Gorcarnakan_caxs!K12</f>
        <v>-177670.43770000013</v>
      </c>
      <c r="I12" s="159">
        <f>SUM(J12:K12)</f>
        <v>-60815.834100000036</v>
      </c>
      <c r="J12" s="159">
        <f>[1]Ekamutner!K12-[1]Gorcarnakan_caxs!M12</f>
        <v>50830.860699999961</v>
      </c>
      <c r="K12" s="159">
        <f>[1]Ekamutner!L12-[1]Gorcarnakan_caxs!N12</f>
        <v>-111646.6948</v>
      </c>
    </row>
    <row r="16" spans="1:12" ht="39.950000000000003" customHeight="1">
      <c r="A16" s="162"/>
    </row>
    <row r="17" spans="1:11" ht="39.950000000000003" customHeight="1">
      <c r="A17" s="162"/>
      <c r="B17" s="157" t="s">
        <v>460</v>
      </c>
      <c r="C17" s="159">
        <f>C12+[1]Dificiti_caxs!D12</f>
        <v>0</v>
      </c>
      <c r="D17" s="159">
        <f>D12+[1]Dificiti_caxs!E12</f>
        <v>0</v>
      </c>
      <c r="E17" s="159">
        <f>E12+[1]Dificiti_caxs!F12</f>
        <v>0</v>
      </c>
      <c r="F17" s="159">
        <f>F12+[1]Dificiti_caxs!G12</f>
        <v>0</v>
      </c>
      <c r="G17" s="159">
        <f>G12+[1]Dificiti_caxs!H12</f>
        <v>-2.9103830456733704E-11</v>
      </c>
      <c r="H17" s="159">
        <f>H12+[1]Dificiti_caxs!I12</f>
        <v>0</v>
      </c>
      <c r="I17" s="159">
        <f>I12+[1]Dificiti_caxs!J12</f>
        <v>0</v>
      </c>
      <c r="J17" s="159">
        <f>J12+[1]Dificiti_caxs!K12</f>
        <v>0</v>
      </c>
      <c r="K17" s="159">
        <f>K12+[1]Dificiti_caxs!L12</f>
        <v>0</v>
      </c>
    </row>
    <row r="18" spans="1:11" ht="39.950000000000003" customHeight="1">
      <c r="A18" s="162"/>
      <c r="B18" s="157" t="s">
        <v>461</v>
      </c>
      <c r="C18" s="159">
        <f>[1]Gorcarnakan_caxs!F12-[1]Tntesagitakan!D12</f>
        <v>0</v>
      </c>
      <c r="D18" s="159">
        <f>[1]Gorcarnakan_caxs!G12-[1]Tntesagitakan!E12</f>
        <v>0</v>
      </c>
      <c r="E18" s="159">
        <f>[1]Gorcarnakan_caxs!H12-[1]Tntesagitakan!F12</f>
        <v>0</v>
      </c>
      <c r="F18" s="159">
        <f>[1]Gorcarnakan_caxs!I12-[1]Tntesagitakan!G12</f>
        <v>0</v>
      </c>
      <c r="G18" s="159">
        <f>[1]Gorcarnakan_caxs!J12-[1]Tntesagitakan!H12</f>
        <v>0</v>
      </c>
      <c r="H18" s="159">
        <f>[1]Gorcarnakan_caxs!K12-[1]Tntesagitakan!I12</f>
        <v>0</v>
      </c>
      <c r="I18" s="159">
        <f>[1]Gorcarnakan_caxs!L12-[1]Tntesagitakan!J12</f>
        <v>0</v>
      </c>
      <c r="J18" s="159">
        <f>[1]Gorcarnakan_caxs!M12-[1]Tntesagitakan!K12</f>
        <v>0</v>
      </c>
      <c r="K18" s="159">
        <f>[1]Gorcarnakan_caxs!N12-[1]Tntesagitakan!L12</f>
        <v>0</v>
      </c>
    </row>
    <row r="19" spans="1:11" ht="39.950000000000003" customHeight="1">
      <c r="A19" s="162"/>
      <c r="B19" s="157" t="s">
        <v>462</v>
      </c>
      <c r="C19" s="159">
        <f>[1]Gorcarnakan_caxs!F312-[1]Tntesagitakan!D165</f>
        <v>0</v>
      </c>
      <c r="D19" s="159">
        <f>[1]Gorcarnakan_caxs!G312-[1]Tntesagitakan!E165</f>
        <v>0</v>
      </c>
      <c r="E19" s="159">
        <f>[1]Gorcarnakan_caxs!H312-[1]Tntesagitakan!F165</f>
        <v>0</v>
      </c>
      <c r="F19" s="159">
        <f>[1]Gorcarnakan_caxs!I312-[1]Tntesagitakan!G165</f>
        <v>0</v>
      </c>
      <c r="G19" s="159">
        <f>[1]Gorcarnakan_caxs!J312-[1]Tntesagitakan!H165</f>
        <v>0</v>
      </c>
      <c r="H19" s="159">
        <f>[1]Gorcarnakan_caxs!K312-[1]Tntesagitakan!I165</f>
        <v>0</v>
      </c>
      <c r="I19" s="159">
        <f>[1]Gorcarnakan_caxs!L312-[1]Tntesagitakan!J165</f>
        <v>0</v>
      </c>
      <c r="J19" s="159">
        <f>[1]Gorcarnakan_caxs!M312-[1]Tntesagitakan!K165</f>
        <v>0</v>
      </c>
      <c r="K19" s="159">
        <f>[1]Gorcarnakan_caxs!N312-[1]Tntesagitakan!L165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>
      <selection activeCell="H12" sqref="H12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19" style="148" customWidth="1"/>
    <col min="4" max="9" width="19" style="161" customWidth="1"/>
    <col min="10" max="14" width="19" style="148" customWidth="1"/>
    <col min="15" max="16384" width="9.140625" style="148"/>
  </cols>
  <sheetData>
    <row r="1" spans="1:12" ht="50.1" customHeight="1">
      <c r="A1" s="176" t="s">
        <v>358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360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 t="s">
        <v>362</v>
      </c>
      <c r="B8" s="149"/>
      <c r="C8" s="149"/>
      <c r="D8" s="150" t="s">
        <v>363</v>
      </c>
      <c r="E8" s="150"/>
      <c r="F8" s="150"/>
      <c r="G8" s="150" t="s">
        <v>364</v>
      </c>
      <c r="H8" s="150"/>
      <c r="I8" s="150"/>
      <c r="J8" s="149" t="s">
        <v>365</v>
      </c>
      <c r="K8" s="149"/>
      <c r="L8" s="149"/>
    </row>
    <row r="9" spans="1:12" ht="39.950000000000003" customHeight="1">
      <c r="A9" s="151" t="s">
        <v>366</v>
      </c>
      <c r="B9" s="152"/>
      <c r="C9" s="151"/>
      <c r="D9" s="153" t="s">
        <v>367</v>
      </c>
      <c r="E9" s="153" t="s">
        <v>368</v>
      </c>
      <c r="F9" s="153"/>
      <c r="G9" s="153" t="s">
        <v>369</v>
      </c>
      <c r="H9" s="153" t="s">
        <v>370</v>
      </c>
      <c r="I9" s="153"/>
      <c r="J9" s="151" t="s">
        <v>371</v>
      </c>
      <c r="K9" s="149" t="s">
        <v>368</v>
      </c>
      <c r="L9" s="149"/>
    </row>
    <row r="10" spans="1:12" ht="20.100000000000001" customHeight="1">
      <c r="A10" s="151"/>
      <c r="B10" s="151" t="s">
        <v>40</v>
      </c>
      <c r="C10" s="151" t="s">
        <v>366</v>
      </c>
      <c r="D10" s="153"/>
      <c r="E10" s="153" t="s">
        <v>372</v>
      </c>
      <c r="F10" s="153" t="s">
        <v>373</v>
      </c>
      <c r="G10" s="153"/>
      <c r="H10" s="153" t="s">
        <v>372</v>
      </c>
      <c r="I10" s="153" t="s">
        <v>373</v>
      </c>
      <c r="J10" s="151"/>
      <c r="K10" s="149" t="s">
        <v>372</v>
      </c>
      <c r="L10" s="149" t="s">
        <v>373</v>
      </c>
    </row>
    <row r="11" spans="1:12" ht="15" customHeight="1">
      <c r="A11" s="154">
        <v>1</v>
      </c>
      <c r="B11" s="154">
        <v>2</v>
      </c>
      <c r="C11" s="154">
        <v>3</v>
      </c>
      <c r="D11" s="155">
        <v>4</v>
      </c>
      <c r="E11" s="155">
        <v>5</v>
      </c>
      <c r="F11" s="155">
        <v>6</v>
      </c>
      <c r="G11" s="155">
        <v>7</v>
      </c>
      <c r="H11" s="155">
        <v>8</v>
      </c>
      <c r="I11" s="155">
        <v>9</v>
      </c>
      <c r="J11" s="154">
        <v>10</v>
      </c>
      <c r="K11" s="154">
        <v>11</v>
      </c>
      <c r="L11" s="154">
        <v>12</v>
      </c>
    </row>
    <row r="12" spans="1:12" ht="39.950000000000003" customHeight="1">
      <c r="A12" s="156">
        <v>8000</v>
      </c>
      <c r="B12" s="157" t="s">
        <v>374</v>
      </c>
      <c r="C12" s="156"/>
      <c r="D12" s="158">
        <f t="shared" ref="D12:L12" si="0">SUM(D14,D74)</f>
        <v>0</v>
      </c>
      <c r="E12" s="158">
        <f t="shared" si="0"/>
        <v>0</v>
      </c>
      <c r="F12" s="158">
        <f t="shared" si="0"/>
        <v>0</v>
      </c>
      <c r="G12" s="158">
        <f t="shared" si="0"/>
        <v>183079.76800000001</v>
      </c>
      <c r="H12" s="158">
        <f t="shared" si="0"/>
        <v>5409.3303000000014</v>
      </c>
      <c r="I12" s="158">
        <f t="shared" si="0"/>
        <v>177670.43770000001</v>
      </c>
      <c r="J12" s="159">
        <f t="shared" si="0"/>
        <v>60815.834100000022</v>
      </c>
      <c r="K12" s="159">
        <f t="shared" si="0"/>
        <v>-50830.86069999999</v>
      </c>
      <c r="L12" s="159">
        <f t="shared" si="0"/>
        <v>111646.69480000001</v>
      </c>
    </row>
    <row r="13" spans="1:12" ht="39.950000000000003" customHeight="1">
      <c r="A13" s="156"/>
      <c r="B13" s="157" t="s">
        <v>375</v>
      </c>
      <c r="C13" s="156"/>
      <c r="D13" s="160"/>
      <c r="E13" s="160"/>
      <c r="F13" s="160"/>
      <c r="G13" s="160"/>
      <c r="H13" s="160"/>
      <c r="I13" s="160"/>
      <c r="J13" s="156"/>
      <c r="K13" s="156"/>
      <c r="L13" s="156"/>
    </row>
    <row r="14" spans="1:12" ht="39.950000000000003" customHeight="1">
      <c r="A14" s="156">
        <v>8100</v>
      </c>
      <c r="B14" s="157" t="s">
        <v>376</v>
      </c>
      <c r="C14" s="156"/>
      <c r="D14" s="158">
        <f t="shared" ref="D14:L14" si="1">SUM(D16,D44)</f>
        <v>0</v>
      </c>
      <c r="E14" s="158">
        <f t="shared" si="1"/>
        <v>0</v>
      </c>
      <c r="F14" s="158">
        <f t="shared" si="1"/>
        <v>0</v>
      </c>
      <c r="G14" s="158">
        <f t="shared" si="1"/>
        <v>183079.76800000001</v>
      </c>
      <c r="H14" s="158">
        <f t="shared" si="1"/>
        <v>5409.3303000000014</v>
      </c>
      <c r="I14" s="158">
        <f t="shared" si="1"/>
        <v>177670.43770000001</v>
      </c>
      <c r="J14" s="159">
        <f t="shared" si="1"/>
        <v>60815.834100000022</v>
      </c>
      <c r="K14" s="159">
        <f t="shared" si="1"/>
        <v>-50830.86069999999</v>
      </c>
      <c r="L14" s="159">
        <f t="shared" si="1"/>
        <v>111646.69480000001</v>
      </c>
    </row>
    <row r="15" spans="1:12" ht="39.950000000000003" customHeight="1">
      <c r="A15" s="156"/>
      <c r="B15" s="157" t="s">
        <v>375</v>
      </c>
      <c r="C15" s="156"/>
      <c r="D15" s="160"/>
      <c r="E15" s="160"/>
      <c r="F15" s="160"/>
      <c r="G15" s="160"/>
      <c r="H15" s="160"/>
      <c r="I15" s="160"/>
      <c r="J15" s="156"/>
      <c r="K15" s="156"/>
      <c r="L15" s="156"/>
    </row>
    <row r="16" spans="1:12" ht="39.950000000000003" customHeight="1">
      <c r="A16" s="156">
        <v>8110</v>
      </c>
      <c r="B16" s="157" t="s">
        <v>377</v>
      </c>
      <c r="C16" s="156"/>
      <c r="D16" s="158">
        <f t="shared" ref="D16:L16" si="2">SUM(D18,D22)</f>
        <v>0</v>
      </c>
      <c r="E16" s="158">
        <f t="shared" si="2"/>
        <v>0</v>
      </c>
      <c r="F16" s="158">
        <f t="shared" si="2"/>
        <v>0</v>
      </c>
      <c r="G16" s="158">
        <f t="shared" si="2"/>
        <v>0</v>
      </c>
      <c r="H16" s="158">
        <f t="shared" si="2"/>
        <v>0</v>
      </c>
      <c r="I16" s="158">
        <f t="shared" si="2"/>
        <v>0</v>
      </c>
      <c r="J16" s="159">
        <f t="shared" si="2"/>
        <v>0</v>
      </c>
      <c r="K16" s="159">
        <f t="shared" si="2"/>
        <v>0</v>
      </c>
      <c r="L16" s="159">
        <f t="shared" si="2"/>
        <v>0</v>
      </c>
    </row>
    <row r="17" spans="1:12" ht="39.950000000000003" customHeight="1">
      <c r="A17" s="156"/>
      <c r="B17" s="157" t="s">
        <v>375</v>
      </c>
      <c r="C17" s="156"/>
      <c r="D17" s="160"/>
      <c r="E17" s="160"/>
      <c r="F17" s="160"/>
      <c r="G17" s="160"/>
      <c r="H17" s="160"/>
      <c r="I17" s="160"/>
      <c r="J17" s="156"/>
      <c r="K17" s="156"/>
      <c r="L17" s="156"/>
    </row>
    <row r="18" spans="1:12" ht="39.950000000000003" customHeight="1">
      <c r="A18" s="156">
        <v>8111</v>
      </c>
      <c r="B18" s="157" t="s">
        <v>378</v>
      </c>
      <c r="C18" s="156"/>
      <c r="D18" s="158">
        <f>SUM(D20:D21)</f>
        <v>0</v>
      </c>
      <c r="E18" s="158" t="s">
        <v>379</v>
      </c>
      <c r="F18" s="158">
        <f>SUM(F20:F21)</f>
        <v>0</v>
      </c>
      <c r="G18" s="158">
        <f>SUM(G20:G21)</f>
        <v>0</v>
      </c>
      <c r="H18" s="158" t="s">
        <v>379</v>
      </c>
      <c r="I18" s="158">
        <f>SUM(I20:I21)</f>
        <v>0</v>
      </c>
      <c r="J18" s="159">
        <f>SUM(J20:J21)</f>
        <v>0</v>
      </c>
      <c r="K18" s="159" t="s">
        <v>379</v>
      </c>
      <c r="L18" s="159">
        <f>SUM(L20:L21)</f>
        <v>0</v>
      </c>
    </row>
    <row r="19" spans="1:12" ht="39.950000000000003" customHeight="1">
      <c r="A19" s="156"/>
      <c r="B19" s="157" t="s">
        <v>380</v>
      </c>
      <c r="C19" s="156"/>
      <c r="D19" s="160"/>
      <c r="E19" s="160"/>
      <c r="F19" s="160"/>
      <c r="G19" s="160"/>
      <c r="H19" s="160"/>
      <c r="I19" s="160"/>
      <c r="J19" s="156"/>
      <c r="K19" s="156"/>
      <c r="L19" s="156"/>
    </row>
    <row r="20" spans="1:12" ht="39.950000000000003" customHeight="1">
      <c r="A20" s="156">
        <v>8112</v>
      </c>
      <c r="B20" s="157" t="s">
        <v>381</v>
      </c>
      <c r="C20" s="156" t="s">
        <v>382</v>
      </c>
      <c r="D20" s="158">
        <f>SUM(E20,F20)</f>
        <v>0</v>
      </c>
      <c r="E20" s="158" t="s">
        <v>379</v>
      </c>
      <c r="F20" s="158">
        <v>0</v>
      </c>
      <c r="G20" s="158">
        <f>SUM(H20,I20)</f>
        <v>0</v>
      </c>
      <c r="H20" s="158" t="s">
        <v>379</v>
      </c>
      <c r="I20" s="158">
        <v>0</v>
      </c>
      <c r="J20" s="159">
        <f>SUM(K20,L20)</f>
        <v>0</v>
      </c>
      <c r="K20" s="159" t="s">
        <v>379</v>
      </c>
      <c r="L20" s="159">
        <v>0</v>
      </c>
    </row>
    <row r="21" spans="1:12" ht="39.950000000000003" customHeight="1">
      <c r="A21" s="156">
        <v>8113</v>
      </c>
      <c r="B21" s="157" t="s">
        <v>383</v>
      </c>
      <c r="C21" s="156" t="s">
        <v>384</v>
      </c>
      <c r="D21" s="158">
        <f>SUM(E21,F21)</f>
        <v>0</v>
      </c>
      <c r="E21" s="158" t="s">
        <v>379</v>
      </c>
      <c r="F21" s="158">
        <v>0</v>
      </c>
      <c r="G21" s="158">
        <f>SUM(H21,I21)</f>
        <v>0</v>
      </c>
      <c r="H21" s="158" t="s">
        <v>379</v>
      </c>
      <c r="I21" s="158">
        <v>0</v>
      </c>
      <c r="J21" s="159">
        <f>SUM(K21,L21)</f>
        <v>0</v>
      </c>
      <c r="K21" s="159" t="s">
        <v>379</v>
      </c>
      <c r="L21" s="159">
        <v>0</v>
      </c>
    </row>
    <row r="22" spans="1:12" ht="39.950000000000003" customHeight="1">
      <c r="A22" s="156">
        <v>8120</v>
      </c>
      <c r="B22" s="157" t="s">
        <v>385</v>
      </c>
      <c r="C22" s="156"/>
      <c r="D22" s="158">
        <f t="shared" ref="D22:L22" si="3">SUM(D24,D34)</f>
        <v>0</v>
      </c>
      <c r="E22" s="158">
        <f t="shared" si="3"/>
        <v>0</v>
      </c>
      <c r="F22" s="158">
        <f t="shared" si="3"/>
        <v>0</v>
      </c>
      <c r="G22" s="158">
        <f t="shared" si="3"/>
        <v>0</v>
      </c>
      <c r="H22" s="158">
        <f t="shared" si="3"/>
        <v>0</v>
      </c>
      <c r="I22" s="158">
        <f t="shared" si="3"/>
        <v>0</v>
      </c>
      <c r="J22" s="159">
        <f t="shared" si="3"/>
        <v>0</v>
      </c>
      <c r="K22" s="159">
        <f t="shared" si="3"/>
        <v>0</v>
      </c>
      <c r="L22" s="159">
        <f t="shared" si="3"/>
        <v>0</v>
      </c>
    </row>
    <row r="23" spans="1:12" ht="39.950000000000003" customHeight="1">
      <c r="A23" s="156"/>
      <c r="B23" s="157" t="s">
        <v>375</v>
      </c>
      <c r="C23" s="156"/>
      <c r="D23" s="160"/>
      <c r="E23" s="160"/>
      <c r="F23" s="160"/>
      <c r="G23" s="160"/>
      <c r="H23" s="160"/>
      <c r="I23" s="160"/>
      <c r="J23" s="156"/>
      <c r="K23" s="156"/>
      <c r="L23" s="156"/>
    </row>
    <row r="24" spans="1:12" ht="39.950000000000003" customHeight="1">
      <c r="A24" s="156">
        <v>8121</v>
      </c>
      <c r="B24" s="157" t="s">
        <v>386</v>
      </c>
      <c r="C24" s="156"/>
      <c r="D24" s="158">
        <f>SUM(D26,D30)</f>
        <v>0</v>
      </c>
      <c r="E24" s="158" t="s">
        <v>379</v>
      </c>
      <c r="F24" s="158">
        <f>SUM(F26,F30)</f>
        <v>0</v>
      </c>
      <c r="G24" s="158">
        <f>SUM(G26,G30)</f>
        <v>0</v>
      </c>
      <c r="H24" s="158" t="s">
        <v>379</v>
      </c>
      <c r="I24" s="158">
        <f>SUM(I26,I30)</f>
        <v>0</v>
      </c>
      <c r="J24" s="159">
        <f>SUM(J26,J30)</f>
        <v>0</v>
      </c>
      <c r="K24" s="159" t="s">
        <v>379</v>
      </c>
      <c r="L24" s="159">
        <f>SUM(L26,L30)</f>
        <v>0</v>
      </c>
    </row>
    <row r="25" spans="1:12" ht="39.950000000000003" customHeight="1">
      <c r="A25" s="156"/>
      <c r="B25" s="157" t="s">
        <v>380</v>
      </c>
      <c r="C25" s="156"/>
      <c r="D25" s="160"/>
      <c r="E25" s="160"/>
      <c r="F25" s="160"/>
      <c r="G25" s="160"/>
      <c r="H25" s="160"/>
      <c r="I25" s="160"/>
      <c r="J25" s="156"/>
      <c r="K25" s="156"/>
      <c r="L25" s="156"/>
    </row>
    <row r="26" spans="1:12" ht="39.950000000000003" customHeight="1">
      <c r="A26" s="156">
        <v>8122</v>
      </c>
      <c r="B26" s="157" t="s">
        <v>387</v>
      </c>
      <c r="C26" s="156" t="s">
        <v>388</v>
      </c>
      <c r="D26" s="158">
        <f>SUM(D28:D29)</f>
        <v>0</v>
      </c>
      <c r="E26" s="158" t="s">
        <v>379</v>
      </c>
      <c r="F26" s="158">
        <f>SUM(F28:F29)</f>
        <v>0</v>
      </c>
      <c r="G26" s="158">
        <f>SUM(G28:G29)</f>
        <v>0</v>
      </c>
      <c r="H26" s="158" t="s">
        <v>379</v>
      </c>
      <c r="I26" s="158">
        <f>SUM(I28:I29)</f>
        <v>0</v>
      </c>
      <c r="J26" s="159">
        <f>SUM(J28:J29)</f>
        <v>0</v>
      </c>
      <c r="K26" s="159" t="s">
        <v>379</v>
      </c>
      <c r="L26" s="159">
        <f>SUM(L28:L29)</f>
        <v>0</v>
      </c>
    </row>
    <row r="27" spans="1:12" ht="39.950000000000003" customHeight="1">
      <c r="A27" s="156"/>
      <c r="B27" s="157" t="s">
        <v>380</v>
      </c>
      <c r="C27" s="156"/>
      <c r="D27" s="160"/>
      <c r="E27" s="160"/>
      <c r="F27" s="160"/>
      <c r="G27" s="160"/>
      <c r="H27" s="160"/>
      <c r="I27" s="160"/>
      <c r="J27" s="156"/>
      <c r="K27" s="156"/>
      <c r="L27" s="156"/>
    </row>
    <row r="28" spans="1:12" ht="39.950000000000003" customHeight="1">
      <c r="A28" s="156">
        <v>8123</v>
      </c>
      <c r="B28" s="157" t="s">
        <v>389</v>
      </c>
      <c r="C28" s="156"/>
      <c r="D28" s="158">
        <f>SUM(E28,F28)</f>
        <v>0</v>
      </c>
      <c r="E28" s="158" t="s">
        <v>379</v>
      </c>
      <c r="F28" s="158">
        <v>0</v>
      </c>
      <c r="G28" s="158">
        <f>SUM(H28,I28)</f>
        <v>0</v>
      </c>
      <c r="H28" s="158" t="s">
        <v>379</v>
      </c>
      <c r="I28" s="158">
        <v>0</v>
      </c>
      <c r="J28" s="159">
        <f>SUM(K28,L28)</f>
        <v>0</v>
      </c>
      <c r="K28" s="159" t="s">
        <v>379</v>
      </c>
      <c r="L28" s="159">
        <v>0</v>
      </c>
    </row>
    <row r="29" spans="1:12" ht="39.950000000000003" customHeight="1">
      <c r="A29" s="156">
        <v>8124</v>
      </c>
      <c r="B29" s="157" t="s">
        <v>390</v>
      </c>
      <c r="C29" s="156"/>
      <c r="D29" s="158">
        <f>SUM(E29,F29)</f>
        <v>0</v>
      </c>
      <c r="E29" s="158" t="s">
        <v>379</v>
      </c>
      <c r="F29" s="158">
        <v>0</v>
      </c>
      <c r="G29" s="158">
        <f>SUM(H29,I29)</f>
        <v>0</v>
      </c>
      <c r="H29" s="158" t="s">
        <v>379</v>
      </c>
      <c r="I29" s="158">
        <v>0</v>
      </c>
      <c r="J29" s="159">
        <f>SUM(K29,L29)</f>
        <v>0</v>
      </c>
      <c r="K29" s="159" t="s">
        <v>379</v>
      </c>
      <c r="L29" s="159">
        <v>0</v>
      </c>
    </row>
    <row r="30" spans="1:12" ht="39.950000000000003" customHeight="1">
      <c r="A30" s="156">
        <v>8130</v>
      </c>
      <c r="B30" s="157" t="s">
        <v>391</v>
      </c>
      <c r="C30" s="156" t="s">
        <v>392</v>
      </c>
      <c r="D30" s="158">
        <f>SUM(D32:D33)</f>
        <v>0</v>
      </c>
      <c r="E30" s="158" t="s">
        <v>379</v>
      </c>
      <c r="F30" s="158">
        <f>SUM(F32:F33)</f>
        <v>0</v>
      </c>
      <c r="G30" s="158">
        <f>SUM(G32:G33)</f>
        <v>0</v>
      </c>
      <c r="H30" s="158" t="s">
        <v>379</v>
      </c>
      <c r="I30" s="158">
        <f>SUM(I32:I33)</f>
        <v>0</v>
      </c>
      <c r="J30" s="159">
        <f>SUM(J32:J33)</f>
        <v>0</v>
      </c>
      <c r="K30" s="159" t="s">
        <v>379</v>
      </c>
      <c r="L30" s="159">
        <f>SUM(L32:L33)</f>
        <v>0</v>
      </c>
    </row>
    <row r="31" spans="1:12" ht="39.950000000000003" customHeight="1">
      <c r="A31" s="156"/>
      <c r="B31" s="157" t="s">
        <v>380</v>
      </c>
      <c r="C31" s="156"/>
      <c r="D31" s="160"/>
      <c r="E31" s="160"/>
      <c r="F31" s="160"/>
      <c r="G31" s="160"/>
      <c r="H31" s="160"/>
      <c r="I31" s="160"/>
      <c r="J31" s="156"/>
      <c r="K31" s="156"/>
      <c r="L31" s="156"/>
    </row>
    <row r="32" spans="1:12" ht="39.950000000000003" customHeight="1">
      <c r="A32" s="156">
        <v>8131</v>
      </c>
      <c r="B32" s="157" t="s">
        <v>393</v>
      </c>
      <c r="C32" s="156"/>
      <c r="D32" s="158">
        <f>SUM(E32,F32)</f>
        <v>0</v>
      </c>
      <c r="E32" s="158" t="s">
        <v>379</v>
      </c>
      <c r="F32" s="158">
        <v>0</v>
      </c>
      <c r="G32" s="158">
        <f>SUM(H32,I32)</f>
        <v>0</v>
      </c>
      <c r="H32" s="158" t="s">
        <v>379</v>
      </c>
      <c r="I32" s="158">
        <v>0</v>
      </c>
      <c r="J32" s="159">
        <f>SUM(K32,L32)</f>
        <v>0</v>
      </c>
      <c r="K32" s="159" t="s">
        <v>379</v>
      </c>
      <c r="L32" s="159">
        <v>0</v>
      </c>
    </row>
    <row r="33" spans="1:12" ht="39.950000000000003" customHeight="1">
      <c r="A33" s="156">
        <v>8132</v>
      </c>
      <c r="B33" s="157" t="s">
        <v>394</v>
      </c>
      <c r="C33" s="156"/>
      <c r="D33" s="158">
        <f>SUM(E33,F33)</f>
        <v>0</v>
      </c>
      <c r="E33" s="158" t="s">
        <v>379</v>
      </c>
      <c r="F33" s="158">
        <v>0</v>
      </c>
      <c r="G33" s="158">
        <f>SUM(H33,I33)</f>
        <v>0</v>
      </c>
      <c r="H33" s="158" t="s">
        <v>379</v>
      </c>
      <c r="I33" s="158">
        <v>0</v>
      </c>
      <c r="J33" s="159">
        <f>SUM(K33,L33)</f>
        <v>0</v>
      </c>
      <c r="K33" s="159" t="s">
        <v>379</v>
      </c>
      <c r="L33" s="159">
        <v>0</v>
      </c>
    </row>
    <row r="34" spans="1:12" ht="39.950000000000003" customHeight="1">
      <c r="A34" s="156">
        <v>8140</v>
      </c>
      <c r="B34" s="157" t="s">
        <v>395</v>
      </c>
      <c r="C34" s="156"/>
      <c r="D34" s="158">
        <f t="shared" ref="D34:L34" si="4">SUM(D36,D40)</f>
        <v>0</v>
      </c>
      <c r="E34" s="158">
        <f t="shared" si="4"/>
        <v>0</v>
      </c>
      <c r="F34" s="158">
        <f t="shared" si="4"/>
        <v>0</v>
      </c>
      <c r="G34" s="158">
        <f t="shared" si="4"/>
        <v>0</v>
      </c>
      <c r="H34" s="158">
        <f t="shared" si="4"/>
        <v>0</v>
      </c>
      <c r="I34" s="158">
        <f t="shared" si="4"/>
        <v>0</v>
      </c>
      <c r="J34" s="159">
        <f t="shared" si="4"/>
        <v>0</v>
      </c>
      <c r="K34" s="159">
        <f t="shared" si="4"/>
        <v>0</v>
      </c>
      <c r="L34" s="159">
        <f t="shared" si="4"/>
        <v>0</v>
      </c>
    </row>
    <row r="35" spans="1:12" ht="39.950000000000003" customHeight="1">
      <c r="A35" s="156"/>
      <c r="B35" s="157" t="s">
        <v>380</v>
      </c>
      <c r="C35" s="156"/>
      <c r="D35" s="160"/>
      <c r="E35" s="160"/>
      <c r="F35" s="160"/>
      <c r="G35" s="160"/>
      <c r="H35" s="160"/>
      <c r="I35" s="160"/>
      <c r="J35" s="156"/>
      <c r="K35" s="156"/>
      <c r="L35" s="156"/>
    </row>
    <row r="36" spans="1:12" ht="39.950000000000003" customHeight="1">
      <c r="A36" s="156">
        <v>8141</v>
      </c>
      <c r="B36" s="157" t="s">
        <v>396</v>
      </c>
      <c r="C36" s="156" t="s">
        <v>388</v>
      </c>
      <c r="D36" s="158">
        <f t="shared" ref="D36:L36" si="5">SUM(D38:D39)</f>
        <v>0</v>
      </c>
      <c r="E36" s="158">
        <f t="shared" si="5"/>
        <v>0</v>
      </c>
      <c r="F36" s="158">
        <f t="shared" si="5"/>
        <v>0</v>
      </c>
      <c r="G36" s="158">
        <f t="shared" si="5"/>
        <v>0</v>
      </c>
      <c r="H36" s="158">
        <f t="shared" si="5"/>
        <v>0</v>
      </c>
      <c r="I36" s="158">
        <f t="shared" si="5"/>
        <v>0</v>
      </c>
      <c r="J36" s="159">
        <f t="shared" si="5"/>
        <v>0</v>
      </c>
      <c r="K36" s="159">
        <f t="shared" si="5"/>
        <v>0</v>
      </c>
      <c r="L36" s="159">
        <f t="shared" si="5"/>
        <v>0</v>
      </c>
    </row>
    <row r="37" spans="1:12" ht="39.950000000000003" customHeight="1">
      <c r="A37" s="156"/>
      <c r="B37" s="157" t="s">
        <v>380</v>
      </c>
      <c r="C37" s="156"/>
      <c r="D37" s="160"/>
      <c r="E37" s="160"/>
      <c r="F37" s="160"/>
      <c r="G37" s="160"/>
      <c r="H37" s="160"/>
      <c r="I37" s="160"/>
      <c r="J37" s="156"/>
      <c r="K37" s="156"/>
      <c r="L37" s="156"/>
    </row>
    <row r="38" spans="1:12" ht="39.950000000000003" customHeight="1">
      <c r="A38" s="156">
        <v>8142</v>
      </c>
      <c r="B38" s="157" t="s">
        <v>397</v>
      </c>
      <c r="C38" s="156"/>
      <c r="D38" s="158">
        <f>SUM(E38,F38)</f>
        <v>0</v>
      </c>
      <c r="E38" s="158">
        <v>0</v>
      </c>
      <c r="F38" s="158" t="s">
        <v>379</v>
      </c>
      <c r="G38" s="158">
        <f>SUM(H38,I38)</f>
        <v>0</v>
      </c>
      <c r="H38" s="158">
        <v>0</v>
      </c>
      <c r="I38" s="158" t="s">
        <v>379</v>
      </c>
      <c r="J38" s="159">
        <f>SUM(K38,L38)</f>
        <v>0</v>
      </c>
      <c r="K38" s="159">
        <v>0</v>
      </c>
      <c r="L38" s="159" t="s">
        <v>379</v>
      </c>
    </row>
    <row r="39" spans="1:12" ht="39.950000000000003" customHeight="1">
      <c r="A39" s="156">
        <v>8143</v>
      </c>
      <c r="B39" s="157" t="s">
        <v>398</v>
      </c>
      <c r="C39" s="156"/>
      <c r="D39" s="158">
        <f>SUM(E39,F39)</f>
        <v>0</v>
      </c>
      <c r="E39" s="158">
        <v>0</v>
      </c>
      <c r="F39" s="158" t="s">
        <v>379</v>
      </c>
      <c r="G39" s="158">
        <f>SUM(H39,I39)</f>
        <v>0</v>
      </c>
      <c r="H39" s="158">
        <v>0</v>
      </c>
      <c r="I39" s="158" t="s">
        <v>379</v>
      </c>
      <c r="J39" s="159">
        <f>SUM(K39,L39)</f>
        <v>0</v>
      </c>
      <c r="K39" s="159">
        <v>0</v>
      </c>
      <c r="L39" s="159" t="s">
        <v>379</v>
      </c>
    </row>
    <row r="40" spans="1:12" ht="39.950000000000003" customHeight="1">
      <c r="A40" s="156">
        <v>8150</v>
      </c>
      <c r="B40" s="157" t="s">
        <v>399</v>
      </c>
      <c r="C40" s="156" t="s">
        <v>392</v>
      </c>
      <c r="D40" s="158">
        <f t="shared" ref="D40:L40" si="6">SUM(D42:D43)</f>
        <v>0</v>
      </c>
      <c r="E40" s="158">
        <f t="shared" si="6"/>
        <v>0</v>
      </c>
      <c r="F40" s="158">
        <f t="shared" si="6"/>
        <v>0</v>
      </c>
      <c r="G40" s="158">
        <f t="shared" si="6"/>
        <v>0</v>
      </c>
      <c r="H40" s="158">
        <f t="shared" si="6"/>
        <v>0</v>
      </c>
      <c r="I40" s="158">
        <f t="shared" si="6"/>
        <v>0</v>
      </c>
      <c r="J40" s="159">
        <f t="shared" si="6"/>
        <v>0</v>
      </c>
      <c r="K40" s="159">
        <f t="shared" si="6"/>
        <v>0</v>
      </c>
      <c r="L40" s="159">
        <f t="shared" si="6"/>
        <v>0</v>
      </c>
    </row>
    <row r="41" spans="1:12" ht="39.950000000000003" customHeight="1">
      <c r="A41" s="156"/>
      <c r="B41" s="157" t="s">
        <v>380</v>
      </c>
      <c r="C41" s="156"/>
      <c r="D41" s="160"/>
      <c r="E41" s="160"/>
      <c r="F41" s="160"/>
      <c r="G41" s="160"/>
      <c r="H41" s="160"/>
      <c r="I41" s="160"/>
      <c r="J41" s="156"/>
      <c r="K41" s="156"/>
      <c r="L41" s="156"/>
    </row>
    <row r="42" spans="1:12" ht="39.950000000000003" customHeight="1">
      <c r="A42" s="156">
        <v>8151</v>
      </c>
      <c r="B42" s="157" t="s">
        <v>393</v>
      </c>
      <c r="C42" s="156"/>
      <c r="D42" s="158">
        <f>SUM(E42,F42)</f>
        <v>0</v>
      </c>
      <c r="E42" s="158">
        <v>0</v>
      </c>
      <c r="F42" s="158" t="s">
        <v>379</v>
      </c>
      <c r="G42" s="158">
        <f>SUM(H42,I42)</f>
        <v>0</v>
      </c>
      <c r="H42" s="158">
        <v>0</v>
      </c>
      <c r="I42" s="158" t="s">
        <v>379</v>
      </c>
      <c r="J42" s="159">
        <f>SUM(K42,L42)</f>
        <v>0</v>
      </c>
      <c r="K42" s="159">
        <v>0</v>
      </c>
      <c r="L42" s="159" t="s">
        <v>379</v>
      </c>
    </row>
    <row r="43" spans="1:12" ht="39.950000000000003" customHeight="1">
      <c r="A43" s="156">
        <v>8152</v>
      </c>
      <c r="B43" s="157" t="s">
        <v>400</v>
      </c>
      <c r="C43" s="156"/>
      <c r="D43" s="158">
        <f>SUM(E43,F43)</f>
        <v>0</v>
      </c>
      <c r="E43" s="158">
        <v>0</v>
      </c>
      <c r="F43" s="158" t="s">
        <v>379</v>
      </c>
      <c r="G43" s="158">
        <f>SUM(H43,I43)</f>
        <v>0</v>
      </c>
      <c r="H43" s="158">
        <v>0</v>
      </c>
      <c r="I43" s="158" t="s">
        <v>379</v>
      </c>
      <c r="J43" s="159">
        <f>SUM(K43,L43)</f>
        <v>0</v>
      </c>
      <c r="K43" s="159">
        <v>0</v>
      </c>
      <c r="L43" s="159" t="s">
        <v>379</v>
      </c>
    </row>
    <row r="44" spans="1:12" ht="39.950000000000003" customHeight="1">
      <c r="A44" s="156">
        <v>8160</v>
      </c>
      <c r="B44" s="157" t="s">
        <v>401</v>
      </c>
      <c r="C44" s="156"/>
      <c r="D44" s="158">
        <f t="shared" ref="D44:L44" si="7">SUM(D46,D51,D55,D70,D71,D72)</f>
        <v>0</v>
      </c>
      <c r="E44" s="158">
        <f t="shared" si="7"/>
        <v>0</v>
      </c>
      <c r="F44" s="158">
        <f t="shared" si="7"/>
        <v>0</v>
      </c>
      <c r="G44" s="158">
        <f t="shared" si="7"/>
        <v>183079.76800000001</v>
      </c>
      <c r="H44" s="158">
        <f t="shared" si="7"/>
        <v>5409.3303000000014</v>
      </c>
      <c r="I44" s="158">
        <f t="shared" si="7"/>
        <v>177670.43770000001</v>
      </c>
      <c r="J44" s="159">
        <f t="shared" si="7"/>
        <v>60815.834100000022</v>
      </c>
      <c r="K44" s="159">
        <f t="shared" si="7"/>
        <v>-50830.86069999999</v>
      </c>
      <c r="L44" s="159">
        <f t="shared" si="7"/>
        <v>111646.69480000001</v>
      </c>
    </row>
    <row r="45" spans="1:12" ht="39.950000000000003" customHeight="1">
      <c r="A45" s="156"/>
      <c r="B45" s="157" t="s">
        <v>375</v>
      </c>
      <c r="C45" s="156"/>
      <c r="D45" s="160"/>
      <c r="E45" s="160"/>
      <c r="F45" s="160"/>
      <c r="G45" s="160"/>
      <c r="H45" s="160"/>
      <c r="I45" s="160"/>
      <c r="J45" s="156"/>
      <c r="K45" s="156"/>
      <c r="L45" s="156"/>
    </row>
    <row r="46" spans="1:12" ht="39.950000000000003" customHeight="1">
      <c r="A46" s="156">
        <v>8161</v>
      </c>
      <c r="B46" s="157" t="s">
        <v>402</v>
      </c>
      <c r="C46" s="156"/>
      <c r="D46" s="158">
        <f>SUM(D48:D50)</f>
        <v>0</v>
      </c>
      <c r="E46" s="158" t="s">
        <v>379</v>
      </c>
      <c r="F46" s="158">
        <f>SUM(F48:F50)</f>
        <v>0</v>
      </c>
      <c r="G46" s="158">
        <f>SUM(G48:G50)</f>
        <v>0</v>
      </c>
      <c r="H46" s="158" t="s">
        <v>379</v>
      </c>
      <c r="I46" s="158">
        <f>SUM(I49:I50)</f>
        <v>0</v>
      </c>
      <c r="J46" s="159">
        <f>SUM(J48:J50)</f>
        <v>0</v>
      </c>
      <c r="K46" s="159" t="s">
        <v>379</v>
      </c>
      <c r="L46" s="159">
        <f>SUM(L49:L50)</f>
        <v>0</v>
      </c>
    </row>
    <row r="47" spans="1:12" ht="39.950000000000003" customHeight="1">
      <c r="A47" s="156"/>
      <c r="B47" s="157" t="s">
        <v>380</v>
      </c>
      <c r="C47" s="156"/>
      <c r="D47" s="160"/>
      <c r="E47" s="160"/>
      <c r="F47" s="160"/>
      <c r="G47" s="160"/>
      <c r="H47" s="160"/>
      <c r="I47" s="160"/>
      <c r="J47" s="156"/>
      <c r="K47" s="156"/>
      <c r="L47" s="156"/>
    </row>
    <row r="48" spans="1:12" ht="39.950000000000003" customHeight="1">
      <c r="A48" s="156">
        <v>8162</v>
      </c>
      <c r="B48" s="157" t="s">
        <v>403</v>
      </c>
      <c r="C48" s="156" t="s">
        <v>404</v>
      </c>
      <c r="D48" s="158">
        <f>SUM(E48,F48)</f>
        <v>0</v>
      </c>
      <c r="E48" s="158" t="s">
        <v>379</v>
      </c>
      <c r="F48" s="158"/>
      <c r="G48" s="158">
        <f>SUM(H48,I48)</f>
        <v>0</v>
      </c>
      <c r="H48" s="158" t="s">
        <v>379</v>
      </c>
      <c r="I48" s="158"/>
      <c r="J48" s="159">
        <f>SUM(K48,L48)</f>
        <v>0</v>
      </c>
      <c r="K48" s="159" t="s">
        <v>379</v>
      </c>
      <c r="L48" s="159"/>
    </row>
    <row r="49" spans="1:12" ht="39.950000000000003" customHeight="1">
      <c r="A49" s="156">
        <v>8163</v>
      </c>
      <c r="B49" s="157" t="s">
        <v>405</v>
      </c>
      <c r="C49" s="156" t="s">
        <v>404</v>
      </c>
      <c r="D49" s="158">
        <f>SUM(E49,F49)</f>
        <v>0</v>
      </c>
      <c r="E49" s="158" t="s">
        <v>379</v>
      </c>
      <c r="F49" s="158">
        <v>0</v>
      </c>
      <c r="G49" s="158">
        <f>SUM(H49,I49)</f>
        <v>0</v>
      </c>
      <c r="H49" s="158" t="s">
        <v>379</v>
      </c>
      <c r="I49" s="158">
        <v>0</v>
      </c>
      <c r="J49" s="159">
        <f>SUM(K49,L49)</f>
        <v>0</v>
      </c>
      <c r="K49" s="159" t="s">
        <v>379</v>
      </c>
      <c r="L49" s="159">
        <v>0</v>
      </c>
    </row>
    <row r="50" spans="1:12" ht="39.950000000000003" customHeight="1">
      <c r="A50" s="156">
        <v>8164</v>
      </c>
      <c r="B50" s="157" t="s">
        <v>406</v>
      </c>
      <c r="C50" s="156" t="s">
        <v>407</v>
      </c>
      <c r="D50" s="158">
        <f>SUM(E50,F50)</f>
        <v>0</v>
      </c>
      <c r="E50" s="158" t="s">
        <v>379</v>
      </c>
      <c r="F50" s="158">
        <v>0</v>
      </c>
      <c r="G50" s="158">
        <f>SUM(H50,I50)</f>
        <v>0</v>
      </c>
      <c r="H50" s="158" t="s">
        <v>379</v>
      </c>
      <c r="I50" s="158">
        <v>0</v>
      </c>
      <c r="J50" s="159">
        <f>SUM(K50,L50)</f>
        <v>0</v>
      </c>
      <c r="K50" s="159" t="s">
        <v>379</v>
      </c>
      <c r="L50" s="159">
        <v>0</v>
      </c>
    </row>
    <row r="51" spans="1:12" ht="39.950000000000003" customHeight="1">
      <c r="A51" s="156">
        <v>8170</v>
      </c>
      <c r="B51" s="157" t="s">
        <v>408</v>
      </c>
      <c r="C51" s="156"/>
      <c r="D51" s="158">
        <f t="shared" ref="D51:L51" si="8">SUM(D53:D54)</f>
        <v>0</v>
      </c>
      <c r="E51" s="158">
        <f t="shared" si="8"/>
        <v>0</v>
      </c>
      <c r="F51" s="158">
        <f t="shared" si="8"/>
        <v>0</v>
      </c>
      <c r="G51" s="158">
        <f t="shared" si="8"/>
        <v>0</v>
      </c>
      <c r="H51" s="158">
        <f t="shared" si="8"/>
        <v>0</v>
      </c>
      <c r="I51" s="158">
        <f t="shared" si="8"/>
        <v>0</v>
      </c>
      <c r="J51" s="159">
        <f t="shared" si="8"/>
        <v>0</v>
      </c>
      <c r="K51" s="159">
        <f t="shared" si="8"/>
        <v>0</v>
      </c>
      <c r="L51" s="159">
        <f t="shared" si="8"/>
        <v>0</v>
      </c>
    </row>
    <row r="52" spans="1:12" ht="39.950000000000003" customHeight="1">
      <c r="A52" s="156"/>
      <c r="B52" s="157" t="s">
        <v>380</v>
      </c>
      <c r="C52" s="156"/>
      <c r="D52" s="160"/>
      <c r="E52" s="160"/>
      <c r="F52" s="160"/>
      <c r="G52" s="160"/>
      <c r="H52" s="160"/>
      <c r="I52" s="160"/>
      <c r="J52" s="156"/>
      <c r="K52" s="156"/>
      <c r="L52" s="156"/>
    </row>
    <row r="53" spans="1:12" ht="39.950000000000003" customHeight="1">
      <c r="A53" s="156">
        <v>8171</v>
      </c>
      <c r="B53" s="157" t="s">
        <v>409</v>
      </c>
      <c r="C53" s="156" t="s">
        <v>410</v>
      </c>
      <c r="D53" s="158">
        <f>SUM(E53,F53)</f>
        <v>0</v>
      </c>
      <c r="E53" s="158">
        <v>0</v>
      </c>
      <c r="F53" s="158"/>
      <c r="G53" s="158">
        <f>SUM(H53,I53)</f>
        <v>0</v>
      </c>
      <c r="H53" s="158">
        <v>0</v>
      </c>
      <c r="I53" s="158"/>
      <c r="J53" s="159">
        <f>SUM(K53,L53)</f>
        <v>0</v>
      </c>
      <c r="K53" s="159">
        <v>0</v>
      </c>
      <c r="L53" s="159"/>
    </row>
    <row r="54" spans="1:12" ht="39.950000000000003" customHeight="1">
      <c r="A54" s="156">
        <v>8172</v>
      </c>
      <c r="B54" s="157" t="s">
        <v>411</v>
      </c>
      <c r="C54" s="156" t="s">
        <v>412</v>
      </c>
      <c r="D54" s="158">
        <f>SUM(E54,F54)</f>
        <v>0</v>
      </c>
      <c r="E54" s="158">
        <v>0</v>
      </c>
      <c r="F54" s="158"/>
      <c r="G54" s="158">
        <f>SUM(H54,I54)</f>
        <v>0</v>
      </c>
      <c r="H54" s="158">
        <v>0</v>
      </c>
      <c r="I54" s="158"/>
      <c r="J54" s="159">
        <f>SUM(K54,L54)</f>
        <v>0</v>
      </c>
      <c r="K54" s="159">
        <v>0</v>
      </c>
      <c r="L54" s="159"/>
    </row>
    <row r="55" spans="1:12" ht="39.950000000000003" customHeight="1">
      <c r="A55" s="156">
        <v>8190</v>
      </c>
      <c r="B55" s="157" t="s">
        <v>413</v>
      </c>
      <c r="C55" s="156"/>
      <c r="D55" s="158">
        <f>D57+D63-D60</f>
        <v>0</v>
      </c>
      <c r="E55" s="158">
        <f>E57+E63-E60</f>
        <v>0</v>
      </c>
      <c r="F55" s="158">
        <f>F63</f>
        <v>0</v>
      </c>
      <c r="G55" s="158">
        <f>G57+G63-G60</f>
        <v>183079.76800000001</v>
      </c>
      <c r="H55" s="158">
        <f>H57+H63-H60</f>
        <v>5409.3303000000014</v>
      </c>
      <c r="I55" s="158">
        <f>I63</f>
        <v>177670.43770000001</v>
      </c>
      <c r="J55" s="159">
        <f>J57+J63-J60</f>
        <v>183079.76810000002</v>
      </c>
      <c r="K55" s="159">
        <f>K57+K63-K60</f>
        <v>5409.3304000000062</v>
      </c>
      <c r="L55" s="159">
        <f>L63</f>
        <v>177670.43770000001</v>
      </c>
    </row>
    <row r="56" spans="1:12" ht="39.950000000000003" customHeight="1">
      <c r="A56" s="156"/>
      <c r="B56" s="157" t="s">
        <v>375</v>
      </c>
      <c r="C56" s="156"/>
      <c r="D56" s="160"/>
      <c r="E56" s="160"/>
      <c r="F56" s="160"/>
      <c r="G56" s="160"/>
      <c r="H56" s="160"/>
      <c r="I56" s="160"/>
      <c r="J56" s="156"/>
      <c r="K56" s="156"/>
      <c r="L56" s="156"/>
    </row>
    <row r="57" spans="1:12" ht="39.950000000000003" customHeight="1">
      <c r="A57" s="156">
        <v>8191</v>
      </c>
      <c r="B57" s="157" t="s">
        <v>414</v>
      </c>
      <c r="C57" s="156" t="s">
        <v>415</v>
      </c>
      <c r="D57" s="158">
        <f>SUM(D61,D62)</f>
        <v>0</v>
      </c>
      <c r="E57" s="158">
        <f>SUM(E61,E62)</f>
        <v>0</v>
      </c>
      <c r="F57" s="158" t="s">
        <v>379</v>
      </c>
      <c r="G57" s="158">
        <f>SUM(G61,G62)</f>
        <v>112308.6275</v>
      </c>
      <c r="H57" s="158">
        <f>SUM(H61,H62)</f>
        <v>112308.6275</v>
      </c>
      <c r="I57" s="158" t="s">
        <v>379</v>
      </c>
      <c r="J57" s="159">
        <f>SUM(J61,J62)</f>
        <v>112308.62760000001</v>
      </c>
      <c r="K57" s="159">
        <f>SUM(K61,K62)</f>
        <v>112308.62760000001</v>
      </c>
      <c r="L57" s="159" t="s">
        <v>379</v>
      </c>
    </row>
    <row r="58" spans="1:12" ht="39.950000000000003" customHeight="1">
      <c r="A58" s="156"/>
      <c r="B58" s="157" t="s">
        <v>380</v>
      </c>
      <c r="C58" s="156"/>
      <c r="D58" s="160"/>
      <c r="E58" s="160"/>
      <c r="F58" s="160"/>
      <c r="G58" s="160"/>
      <c r="H58" s="160"/>
      <c r="I58" s="160"/>
      <c r="J58" s="156"/>
      <c r="K58" s="156"/>
      <c r="L58" s="156"/>
    </row>
    <row r="59" spans="1:12" ht="39.950000000000003" customHeight="1">
      <c r="A59" s="156">
        <v>8192</v>
      </c>
      <c r="B59" s="157" t="s">
        <v>416</v>
      </c>
      <c r="C59" s="156"/>
      <c r="D59" s="158">
        <f>SUM(E59,F59)</f>
        <v>0</v>
      </c>
      <c r="E59" s="158">
        <v>0</v>
      </c>
      <c r="F59" s="158" t="s">
        <v>379</v>
      </c>
      <c r="G59" s="158">
        <f>SUM(H59,I59)</f>
        <v>5409.3302999999996</v>
      </c>
      <c r="H59" s="158">
        <v>5409.3302999999996</v>
      </c>
      <c r="I59" s="158" t="s">
        <v>379</v>
      </c>
      <c r="J59" s="159">
        <f>SUM(K59,L59)</f>
        <v>5409.3303999999998</v>
      </c>
      <c r="K59" s="159">
        <v>5409.3303999999998</v>
      </c>
      <c r="L59" s="159" t="s">
        <v>379</v>
      </c>
    </row>
    <row r="60" spans="1:12" ht="39.950000000000003" customHeight="1">
      <c r="A60" s="156">
        <v>8193</v>
      </c>
      <c r="B60" s="157" t="s">
        <v>417</v>
      </c>
      <c r="C60" s="156"/>
      <c r="D60" s="158">
        <f>D57-D59</f>
        <v>0</v>
      </c>
      <c r="E60" s="158">
        <f>E57-E59</f>
        <v>0</v>
      </c>
      <c r="F60" s="158" t="s">
        <v>379</v>
      </c>
      <c r="G60" s="158">
        <f>G57-G59</f>
        <v>106899.2972</v>
      </c>
      <c r="H60" s="158">
        <f>H57-H59</f>
        <v>106899.2972</v>
      </c>
      <c r="I60" s="158" t="s">
        <v>379</v>
      </c>
      <c r="J60" s="159">
        <f>J57-J59</f>
        <v>106899.2972</v>
      </c>
      <c r="K60" s="159">
        <f>K57-K59</f>
        <v>106899.2972</v>
      </c>
      <c r="L60" s="159" t="s">
        <v>379</v>
      </c>
    </row>
    <row r="61" spans="1:12" ht="39.950000000000003" customHeight="1">
      <c r="A61" s="156">
        <v>8194</v>
      </c>
      <c r="B61" s="157" t="s">
        <v>418</v>
      </c>
      <c r="C61" s="156" t="s">
        <v>419</v>
      </c>
      <c r="D61" s="158">
        <f>SUM(E61,F61)</f>
        <v>0</v>
      </c>
      <c r="E61" s="158">
        <v>0</v>
      </c>
      <c r="F61" s="158" t="s">
        <v>379</v>
      </c>
      <c r="G61" s="158">
        <f>SUM(H61,I61)</f>
        <v>112308.6275</v>
      </c>
      <c r="H61" s="158">
        <v>112308.6275</v>
      </c>
      <c r="I61" s="158" t="s">
        <v>379</v>
      </c>
      <c r="J61" s="159">
        <f>SUM(K61,L61)</f>
        <v>112308.62760000001</v>
      </c>
      <c r="K61" s="159">
        <v>112308.62760000001</v>
      </c>
      <c r="L61" s="159" t="s">
        <v>379</v>
      </c>
    </row>
    <row r="62" spans="1:12" ht="39.950000000000003" customHeight="1">
      <c r="A62" s="156">
        <v>8195</v>
      </c>
      <c r="B62" s="157" t="s">
        <v>420</v>
      </c>
      <c r="C62" s="156" t="s">
        <v>421</v>
      </c>
      <c r="D62" s="158">
        <f>SUM(E62,F62)</f>
        <v>0</v>
      </c>
      <c r="E62" s="158">
        <v>0</v>
      </c>
      <c r="F62" s="158" t="s">
        <v>379</v>
      </c>
      <c r="G62" s="158">
        <f>SUM(H62,I62)</f>
        <v>0</v>
      </c>
      <c r="H62" s="158">
        <v>0</v>
      </c>
      <c r="I62" s="158" t="s">
        <v>379</v>
      </c>
      <c r="J62" s="159">
        <f>SUM(K62,L62)</f>
        <v>0</v>
      </c>
      <c r="K62" s="159">
        <v>0</v>
      </c>
      <c r="L62" s="159" t="s">
        <v>379</v>
      </c>
    </row>
    <row r="63" spans="1:12" ht="39.950000000000003" customHeight="1">
      <c r="A63" s="156">
        <v>8196</v>
      </c>
      <c r="B63" s="157" t="s">
        <v>422</v>
      </c>
      <c r="C63" s="156" t="s">
        <v>423</v>
      </c>
      <c r="D63" s="158">
        <f t="shared" ref="D63:L63" si="9">SUM(D65,D69)</f>
        <v>0</v>
      </c>
      <c r="E63" s="158">
        <f t="shared" si="9"/>
        <v>0</v>
      </c>
      <c r="F63" s="158">
        <f t="shared" si="9"/>
        <v>0</v>
      </c>
      <c r="G63" s="158">
        <f t="shared" si="9"/>
        <v>177670.43770000001</v>
      </c>
      <c r="H63" s="158">
        <f t="shared" si="9"/>
        <v>0</v>
      </c>
      <c r="I63" s="158">
        <f t="shared" si="9"/>
        <v>177670.43770000001</v>
      </c>
      <c r="J63" s="159">
        <f t="shared" si="9"/>
        <v>177670.43770000001</v>
      </c>
      <c r="K63" s="159">
        <f t="shared" si="9"/>
        <v>0</v>
      </c>
      <c r="L63" s="159">
        <f t="shared" si="9"/>
        <v>177670.43770000001</v>
      </c>
    </row>
    <row r="64" spans="1:12" ht="39.950000000000003" customHeight="1">
      <c r="A64" s="156"/>
      <c r="B64" s="157" t="s">
        <v>380</v>
      </c>
      <c r="C64" s="156"/>
      <c r="D64" s="160"/>
      <c r="E64" s="160"/>
      <c r="F64" s="160"/>
      <c r="G64" s="160"/>
      <c r="H64" s="160"/>
      <c r="I64" s="160"/>
      <c r="J64" s="156"/>
      <c r="K64" s="156"/>
      <c r="L64" s="156"/>
    </row>
    <row r="65" spans="1:12" ht="39.950000000000003" customHeight="1">
      <c r="A65" s="156">
        <v>8197</v>
      </c>
      <c r="B65" s="157" t="s">
        <v>424</v>
      </c>
      <c r="C65" s="156"/>
      <c r="D65" s="158">
        <f>SUM(D67,D68)</f>
        <v>0</v>
      </c>
      <c r="E65" s="158" t="s">
        <v>379</v>
      </c>
      <c r="F65" s="158">
        <f>SUM(F67,F68)</f>
        <v>0</v>
      </c>
      <c r="G65" s="158">
        <f>SUM(G67,G68)</f>
        <v>70771.140499999994</v>
      </c>
      <c r="H65" s="158" t="s">
        <v>379</v>
      </c>
      <c r="I65" s="158">
        <f>SUM(I67,I68)</f>
        <v>70771.140499999994</v>
      </c>
      <c r="J65" s="159">
        <f>SUM(J67,J68)</f>
        <v>70771.140499999994</v>
      </c>
      <c r="K65" s="159" t="s">
        <v>379</v>
      </c>
      <c r="L65" s="159">
        <f>SUM(L67,L68)</f>
        <v>70771.140499999994</v>
      </c>
    </row>
    <row r="66" spans="1:12" ht="39.950000000000003" customHeight="1">
      <c r="A66" s="156"/>
      <c r="B66" s="157" t="s">
        <v>375</v>
      </c>
      <c r="C66" s="156"/>
      <c r="D66" s="160"/>
      <c r="E66" s="160"/>
      <c r="F66" s="160"/>
      <c r="G66" s="160"/>
      <c r="H66" s="160"/>
      <c r="I66" s="160"/>
      <c r="J66" s="156"/>
      <c r="K66" s="156"/>
      <c r="L66" s="156"/>
    </row>
    <row r="67" spans="1:12" ht="39.950000000000003" customHeight="1">
      <c r="A67" s="156">
        <v>8198</v>
      </c>
      <c r="B67" s="157" t="s">
        <v>425</v>
      </c>
      <c r="C67" s="156" t="s">
        <v>426</v>
      </c>
      <c r="D67" s="158">
        <f>SUM(E67,F67)</f>
        <v>0</v>
      </c>
      <c r="E67" s="158" t="s">
        <v>379</v>
      </c>
      <c r="F67" s="158">
        <v>0</v>
      </c>
      <c r="G67" s="158">
        <f>SUM(H67,I67)</f>
        <v>70771.140499999994</v>
      </c>
      <c r="H67" s="158" t="s">
        <v>379</v>
      </c>
      <c r="I67" s="158">
        <v>70771.140499999994</v>
      </c>
      <c r="J67" s="159">
        <f t="shared" ref="J67:J73" si="10">SUM(K67,L67)</f>
        <v>70771.140499999994</v>
      </c>
      <c r="K67" s="159" t="s">
        <v>379</v>
      </c>
      <c r="L67" s="159">
        <v>70771.140499999994</v>
      </c>
    </row>
    <row r="68" spans="1:12" ht="39.950000000000003" customHeight="1">
      <c r="A68" s="156">
        <v>8199</v>
      </c>
      <c r="B68" s="157" t="s">
        <v>427</v>
      </c>
      <c r="C68" s="156" t="s">
        <v>428</v>
      </c>
      <c r="D68" s="158">
        <f>SUM(E68,F68)</f>
        <v>0</v>
      </c>
      <c r="E68" s="158" t="s">
        <v>379</v>
      </c>
      <c r="F68" s="158">
        <v>0</v>
      </c>
      <c r="G68" s="158">
        <f>SUM(H68,I68)</f>
        <v>0</v>
      </c>
      <c r="H68" s="158" t="s">
        <v>379</v>
      </c>
      <c r="I68" s="158">
        <v>0</v>
      </c>
      <c r="J68" s="159">
        <f t="shared" si="10"/>
        <v>0</v>
      </c>
      <c r="K68" s="159" t="s">
        <v>379</v>
      </c>
      <c r="L68" s="159">
        <v>0</v>
      </c>
    </row>
    <row r="69" spans="1:12" ht="39.950000000000003" customHeight="1">
      <c r="A69" s="156">
        <v>8200</v>
      </c>
      <c r="B69" s="157" t="s">
        <v>429</v>
      </c>
      <c r="C69" s="156"/>
      <c r="D69" s="158">
        <f>SUM(E69,F69)</f>
        <v>0</v>
      </c>
      <c r="E69" s="158" t="s">
        <v>379</v>
      </c>
      <c r="F69" s="158">
        <f>E57-E59</f>
        <v>0</v>
      </c>
      <c r="G69" s="158">
        <f>SUM(H69,I69)</f>
        <v>106899.2972</v>
      </c>
      <c r="H69" s="158" t="s">
        <v>379</v>
      </c>
      <c r="I69" s="158">
        <f>H57-H59</f>
        <v>106899.2972</v>
      </c>
      <c r="J69" s="159">
        <f t="shared" si="10"/>
        <v>106899.2972</v>
      </c>
      <c r="K69" s="159" t="s">
        <v>379</v>
      </c>
      <c r="L69" s="159">
        <f>K57-K59</f>
        <v>106899.2972</v>
      </c>
    </row>
    <row r="70" spans="1:12" ht="39.950000000000003" customHeight="1">
      <c r="A70" s="156">
        <v>8201</v>
      </c>
      <c r="B70" s="157" t="s">
        <v>430</v>
      </c>
      <c r="C70" s="156"/>
      <c r="D70" s="160" t="s">
        <v>379</v>
      </c>
      <c r="E70" s="160" t="s">
        <v>379</v>
      </c>
      <c r="F70" s="160" t="s">
        <v>379</v>
      </c>
      <c r="G70" s="160" t="s">
        <v>379</v>
      </c>
      <c r="H70" s="160" t="s">
        <v>379</v>
      </c>
      <c r="I70" s="160" t="s">
        <v>379</v>
      </c>
      <c r="J70" s="159">
        <f t="shared" si="10"/>
        <v>0</v>
      </c>
      <c r="K70" s="159">
        <v>0</v>
      </c>
      <c r="L70" s="159">
        <v>0</v>
      </c>
    </row>
    <row r="71" spans="1:12" ht="39.950000000000003" customHeight="1">
      <c r="A71" s="156">
        <v>8202</v>
      </c>
      <c r="B71" s="157" t="s">
        <v>431</v>
      </c>
      <c r="C71" s="156"/>
      <c r="D71" s="158">
        <f>SUM(E71,F71)</f>
        <v>0</v>
      </c>
      <c r="E71" s="158" t="s">
        <v>379</v>
      </c>
      <c r="F71" s="158" t="s">
        <v>432</v>
      </c>
      <c r="G71" s="158">
        <f>SUM(H71,I71)</f>
        <v>0</v>
      </c>
      <c r="H71" s="158" t="s">
        <v>379</v>
      </c>
      <c r="I71" s="158" t="s">
        <v>432</v>
      </c>
      <c r="J71" s="159">
        <f t="shared" si="10"/>
        <v>0</v>
      </c>
      <c r="K71" s="159">
        <v>0</v>
      </c>
      <c r="L71" s="159">
        <v>0</v>
      </c>
    </row>
    <row r="72" spans="1:12" ht="39.950000000000003" customHeight="1">
      <c r="A72" s="156">
        <v>8203</v>
      </c>
      <c r="B72" s="157" t="s">
        <v>433</v>
      </c>
      <c r="C72" s="156"/>
      <c r="D72" s="158">
        <f>SUM(E72,F72)</f>
        <v>0</v>
      </c>
      <c r="E72" s="158">
        <v>0</v>
      </c>
      <c r="F72" s="158">
        <v>0</v>
      </c>
      <c r="G72" s="158">
        <f>SUM(H72,I72)</f>
        <v>0</v>
      </c>
      <c r="H72" s="158">
        <v>0</v>
      </c>
      <c r="I72" s="158">
        <v>0</v>
      </c>
      <c r="J72" s="159">
        <f t="shared" si="10"/>
        <v>-122263.93399999999</v>
      </c>
      <c r="K72" s="159">
        <v>-56240.191099999996</v>
      </c>
      <c r="L72" s="159">
        <v>-66023.742899999997</v>
      </c>
    </row>
    <row r="73" spans="1:12" ht="39.950000000000003" customHeight="1">
      <c r="A73" s="156">
        <v>8204</v>
      </c>
      <c r="B73" s="157" t="s">
        <v>434</v>
      </c>
      <c r="C73" s="156"/>
      <c r="D73" s="158">
        <f>SUM(E73,F73)</f>
        <v>0</v>
      </c>
      <c r="E73" s="158">
        <v>0</v>
      </c>
      <c r="F73" s="158">
        <v>0</v>
      </c>
      <c r="G73" s="158">
        <f>SUM(H73,I73)</f>
        <v>0</v>
      </c>
      <c r="H73" s="158">
        <v>0</v>
      </c>
      <c r="I73" s="158">
        <v>0</v>
      </c>
      <c r="J73" s="159">
        <f t="shared" si="10"/>
        <v>0</v>
      </c>
      <c r="K73" s="159"/>
      <c r="L73" s="159"/>
    </row>
    <row r="74" spans="1:12" ht="39.950000000000003" customHeight="1">
      <c r="A74" s="156">
        <v>8300</v>
      </c>
      <c r="B74" s="157" t="s">
        <v>435</v>
      </c>
      <c r="C74" s="156"/>
      <c r="D74" s="158">
        <f t="shared" ref="D74:L74" si="11">SUM(D76)</f>
        <v>0</v>
      </c>
      <c r="E74" s="158">
        <f t="shared" si="11"/>
        <v>0</v>
      </c>
      <c r="F74" s="158">
        <f t="shared" si="11"/>
        <v>0</v>
      </c>
      <c r="G74" s="158">
        <f t="shared" si="11"/>
        <v>0</v>
      </c>
      <c r="H74" s="158">
        <f t="shared" si="11"/>
        <v>0</v>
      </c>
      <c r="I74" s="158">
        <f t="shared" si="11"/>
        <v>0</v>
      </c>
      <c r="J74" s="159">
        <f t="shared" si="11"/>
        <v>0</v>
      </c>
      <c r="K74" s="159">
        <f t="shared" si="11"/>
        <v>0</v>
      </c>
      <c r="L74" s="159">
        <f t="shared" si="11"/>
        <v>0</v>
      </c>
    </row>
    <row r="75" spans="1:12" ht="39.950000000000003" customHeight="1">
      <c r="A75" s="156"/>
      <c r="B75" s="157" t="s">
        <v>375</v>
      </c>
      <c r="C75" s="156"/>
      <c r="D75" s="160"/>
      <c r="E75" s="160"/>
      <c r="F75" s="160"/>
      <c r="G75" s="160"/>
      <c r="H75" s="160"/>
      <c r="I75" s="160"/>
      <c r="J75" s="156"/>
      <c r="K75" s="156"/>
      <c r="L75" s="156"/>
    </row>
    <row r="76" spans="1:12" ht="39.950000000000003" customHeight="1">
      <c r="A76" s="156">
        <v>8310</v>
      </c>
      <c r="B76" s="157" t="s">
        <v>436</v>
      </c>
      <c r="C76" s="156"/>
      <c r="D76" s="158">
        <f t="shared" ref="D76:L76" si="12">SUM(D78,D82)</f>
        <v>0</v>
      </c>
      <c r="E76" s="158">
        <f t="shared" si="12"/>
        <v>0</v>
      </c>
      <c r="F76" s="158">
        <f t="shared" si="12"/>
        <v>0</v>
      </c>
      <c r="G76" s="158">
        <f t="shared" si="12"/>
        <v>0</v>
      </c>
      <c r="H76" s="158">
        <f t="shared" si="12"/>
        <v>0</v>
      </c>
      <c r="I76" s="158">
        <f t="shared" si="12"/>
        <v>0</v>
      </c>
      <c r="J76" s="159">
        <f t="shared" si="12"/>
        <v>0</v>
      </c>
      <c r="K76" s="159">
        <f t="shared" si="12"/>
        <v>0</v>
      </c>
      <c r="L76" s="159">
        <f t="shared" si="12"/>
        <v>0</v>
      </c>
    </row>
    <row r="77" spans="1:12" ht="39.950000000000003" customHeight="1">
      <c r="A77" s="156"/>
      <c r="B77" s="157" t="s">
        <v>375</v>
      </c>
      <c r="C77" s="156"/>
      <c r="D77" s="160"/>
      <c r="E77" s="160"/>
      <c r="F77" s="160"/>
      <c r="G77" s="160"/>
      <c r="H77" s="160"/>
      <c r="I77" s="160"/>
      <c r="J77" s="156"/>
      <c r="K77" s="156"/>
      <c r="L77" s="156"/>
    </row>
    <row r="78" spans="1:12" ht="39.950000000000003" customHeight="1">
      <c r="A78" s="156">
        <v>8311</v>
      </c>
      <c r="B78" s="157" t="s">
        <v>437</v>
      </c>
      <c r="C78" s="156"/>
      <c r="D78" s="158">
        <f>SUM(D80:D81)</f>
        <v>0</v>
      </c>
      <c r="E78" s="158" t="s">
        <v>379</v>
      </c>
      <c r="F78" s="158">
        <f>SUM(F80:F81)</f>
        <v>0</v>
      </c>
      <c r="G78" s="158">
        <f>SUM(G80:G81)</f>
        <v>0</v>
      </c>
      <c r="H78" s="158" t="s">
        <v>379</v>
      </c>
      <c r="I78" s="158">
        <f>SUM(I80:I81)</f>
        <v>0</v>
      </c>
      <c r="J78" s="159">
        <f>SUM(J80:J81)</f>
        <v>0</v>
      </c>
      <c r="K78" s="159" t="s">
        <v>379</v>
      </c>
      <c r="L78" s="159">
        <f>SUM(L80:L81)</f>
        <v>0</v>
      </c>
    </row>
    <row r="79" spans="1:12" ht="39.950000000000003" customHeight="1">
      <c r="A79" s="156"/>
      <c r="B79" s="157" t="s">
        <v>380</v>
      </c>
      <c r="C79" s="156"/>
      <c r="D79" s="160"/>
      <c r="E79" s="160"/>
      <c r="F79" s="160"/>
      <c r="G79" s="160"/>
      <c r="H79" s="160"/>
      <c r="I79" s="160"/>
      <c r="J79" s="156"/>
      <c r="K79" s="156"/>
      <c r="L79" s="156"/>
    </row>
    <row r="80" spans="1:12" ht="39.950000000000003" customHeight="1">
      <c r="A80" s="156">
        <v>8312</v>
      </c>
      <c r="B80" s="157" t="s">
        <v>381</v>
      </c>
      <c r="C80" s="156" t="s">
        <v>438</v>
      </c>
      <c r="D80" s="158">
        <f>SUM(E80,F80)</f>
        <v>0</v>
      </c>
      <c r="E80" s="158" t="s">
        <v>379</v>
      </c>
      <c r="F80" s="158">
        <v>0</v>
      </c>
      <c r="G80" s="158">
        <f>SUM(H80,I80)</f>
        <v>0</v>
      </c>
      <c r="H80" s="158" t="s">
        <v>379</v>
      </c>
      <c r="I80" s="158">
        <v>0</v>
      </c>
      <c r="J80" s="159">
        <f>SUM(K80,L80)</f>
        <v>0</v>
      </c>
      <c r="K80" s="159" t="s">
        <v>379</v>
      </c>
      <c r="L80" s="159">
        <v>0</v>
      </c>
    </row>
    <row r="81" spans="1:12" ht="39.950000000000003" customHeight="1">
      <c r="A81" s="156">
        <v>8313</v>
      </c>
      <c r="B81" s="157" t="s">
        <v>383</v>
      </c>
      <c r="C81" s="156" t="s">
        <v>439</v>
      </c>
      <c r="D81" s="158">
        <f>SUM(E81,F81)</f>
        <v>0</v>
      </c>
      <c r="E81" s="158" t="s">
        <v>379</v>
      </c>
      <c r="F81" s="158"/>
      <c r="G81" s="158">
        <f>SUM(H81,I81)</f>
        <v>0</v>
      </c>
      <c r="H81" s="158" t="s">
        <v>379</v>
      </c>
      <c r="I81" s="158"/>
      <c r="J81" s="159">
        <f>SUM(K81,L81)</f>
        <v>0</v>
      </c>
      <c r="K81" s="159" t="s">
        <v>379</v>
      </c>
      <c r="L81" s="159"/>
    </row>
    <row r="82" spans="1:12" ht="39.950000000000003" customHeight="1">
      <c r="A82" s="156">
        <v>8320</v>
      </c>
      <c r="B82" s="157" t="s">
        <v>440</v>
      </c>
      <c r="C82" s="156"/>
      <c r="D82" s="158">
        <f t="shared" ref="D82:L82" si="13">SUM(D84,D88)</f>
        <v>0</v>
      </c>
      <c r="E82" s="158">
        <f t="shared" si="13"/>
        <v>0</v>
      </c>
      <c r="F82" s="158">
        <f t="shared" si="13"/>
        <v>0</v>
      </c>
      <c r="G82" s="158">
        <f t="shared" si="13"/>
        <v>0</v>
      </c>
      <c r="H82" s="158">
        <f t="shared" si="13"/>
        <v>0</v>
      </c>
      <c r="I82" s="158">
        <f t="shared" si="13"/>
        <v>0</v>
      </c>
      <c r="J82" s="159">
        <f t="shared" si="13"/>
        <v>0</v>
      </c>
      <c r="K82" s="159">
        <f t="shared" si="13"/>
        <v>0</v>
      </c>
      <c r="L82" s="159">
        <f t="shared" si="13"/>
        <v>0</v>
      </c>
    </row>
    <row r="83" spans="1:12" ht="39.950000000000003" customHeight="1">
      <c r="A83" s="156"/>
      <c r="B83" s="157" t="s">
        <v>375</v>
      </c>
      <c r="C83" s="156"/>
      <c r="D83" s="160"/>
      <c r="E83" s="160"/>
      <c r="F83" s="160"/>
      <c r="G83" s="160"/>
      <c r="H83" s="160"/>
      <c r="I83" s="160"/>
      <c r="J83" s="156"/>
      <c r="K83" s="156"/>
      <c r="L83" s="156"/>
    </row>
    <row r="84" spans="1:12" ht="39.950000000000003" customHeight="1">
      <c r="A84" s="156">
        <v>8321</v>
      </c>
      <c r="B84" s="157" t="s">
        <v>441</v>
      </c>
      <c r="C84" s="156"/>
      <c r="D84" s="158">
        <f>SUM(D86:D87)</f>
        <v>0</v>
      </c>
      <c r="E84" s="158" t="s">
        <v>379</v>
      </c>
      <c r="F84" s="158">
        <f>SUM(F86:F87)</f>
        <v>0</v>
      </c>
      <c r="G84" s="158">
        <f>SUM(G86:G87)</f>
        <v>0</v>
      </c>
      <c r="H84" s="158" t="s">
        <v>379</v>
      </c>
      <c r="I84" s="158">
        <f>SUM(I86:I87)</f>
        <v>0</v>
      </c>
      <c r="J84" s="159">
        <f>SUM(J86:J87)</f>
        <v>0</v>
      </c>
      <c r="K84" s="159" t="s">
        <v>379</v>
      </c>
      <c r="L84" s="159">
        <f>SUM(L86:L87)</f>
        <v>0</v>
      </c>
    </row>
    <row r="85" spans="1:12" ht="39.950000000000003" customHeight="1">
      <c r="A85" s="156"/>
      <c r="B85" s="157" t="s">
        <v>380</v>
      </c>
      <c r="C85" s="156"/>
      <c r="D85" s="160"/>
      <c r="E85" s="160"/>
      <c r="F85" s="160"/>
      <c r="G85" s="160"/>
      <c r="H85" s="160"/>
      <c r="I85" s="160"/>
      <c r="J85" s="156"/>
      <c r="K85" s="156"/>
      <c r="L85" s="156"/>
    </row>
    <row r="86" spans="1:12" ht="39.950000000000003" customHeight="1">
      <c r="A86" s="156">
        <v>8322</v>
      </c>
      <c r="B86" s="157" t="s">
        <v>442</v>
      </c>
      <c r="C86" s="156" t="s">
        <v>443</v>
      </c>
      <c r="D86" s="158">
        <f>SUM(E86,F86)</f>
        <v>0</v>
      </c>
      <c r="E86" s="158" t="s">
        <v>379</v>
      </c>
      <c r="F86" s="158">
        <v>0</v>
      </c>
      <c r="G86" s="158">
        <f>SUM(H86,I86)</f>
        <v>0</v>
      </c>
      <c r="H86" s="158" t="s">
        <v>379</v>
      </c>
      <c r="I86" s="158">
        <v>0</v>
      </c>
      <c r="J86" s="159">
        <f>SUM(K86,L86)</f>
        <v>0</v>
      </c>
      <c r="K86" s="159" t="s">
        <v>379</v>
      </c>
      <c r="L86" s="159">
        <v>0</v>
      </c>
    </row>
    <row r="87" spans="1:12" ht="39.950000000000003" customHeight="1">
      <c r="A87" s="156">
        <v>8330</v>
      </c>
      <c r="B87" s="157" t="s">
        <v>444</v>
      </c>
      <c r="C87" s="156" t="s">
        <v>445</v>
      </c>
      <c r="D87" s="158">
        <f>SUM(E87,F87)</f>
        <v>0</v>
      </c>
      <c r="E87" s="158" t="s">
        <v>379</v>
      </c>
      <c r="F87" s="158">
        <v>0</v>
      </c>
      <c r="G87" s="158">
        <f>SUM(H87,I87)</f>
        <v>0</v>
      </c>
      <c r="H87" s="158" t="s">
        <v>379</v>
      </c>
      <c r="I87" s="158">
        <v>0</v>
      </c>
      <c r="J87" s="159">
        <f>SUM(K87,L87)</f>
        <v>0</v>
      </c>
      <c r="K87" s="159" t="s">
        <v>379</v>
      </c>
      <c r="L87" s="159">
        <v>0</v>
      </c>
    </row>
    <row r="88" spans="1:12" ht="39.950000000000003" customHeight="1">
      <c r="A88" s="156">
        <v>8340</v>
      </c>
      <c r="B88" s="157" t="s">
        <v>446</v>
      </c>
      <c r="C88" s="156"/>
      <c r="D88" s="158">
        <f t="shared" ref="D88:L88" si="14">SUM(D90:D91)</f>
        <v>0</v>
      </c>
      <c r="E88" s="158">
        <f t="shared" si="14"/>
        <v>0</v>
      </c>
      <c r="F88" s="158">
        <f t="shared" si="14"/>
        <v>0</v>
      </c>
      <c r="G88" s="158">
        <f t="shared" si="14"/>
        <v>0</v>
      </c>
      <c r="H88" s="158">
        <f t="shared" si="14"/>
        <v>0</v>
      </c>
      <c r="I88" s="158">
        <f t="shared" si="14"/>
        <v>0</v>
      </c>
      <c r="J88" s="159">
        <f t="shared" si="14"/>
        <v>0</v>
      </c>
      <c r="K88" s="159">
        <f t="shared" si="14"/>
        <v>0</v>
      </c>
      <c r="L88" s="159">
        <f t="shared" si="14"/>
        <v>0</v>
      </c>
    </row>
    <row r="89" spans="1:12" ht="39.950000000000003" customHeight="1">
      <c r="A89" s="156"/>
      <c r="B89" s="157" t="s">
        <v>380</v>
      </c>
      <c r="C89" s="156"/>
      <c r="D89" s="160"/>
      <c r="E89" s="160"/>
      <c r="F89" s="160"/>
      <c r="G89" s="160"/>
      <c r="H89" s="160"/>
      <c r="I89" s="160"/>
      <c r="J89" s="156"/>
      <c r="K89" s="156"/>
      <c r="L89" s="156"/>
    </row>
    <row r="90" spans="1:12" ht="39.950000000000003" customHeight="1">
      <c r="A90" s="156">
        <v>8341</v>
      </c>
      <c r="B90" s="157" t="s">
        <v>447</v>
      </c>
      <c r="C90" s="156" t="s">
        <v>443</v>
      </c>
      <c r="D90" s="158">
        <f>SUM(E90,F90)</f>
        <v>0</v>
      </c>
      <c r="E90" s="158">
        <v>0</v>
      </c>
      <c r="F90" s="158" t="s">
        <v>379</v>
      </c>
      <c r="G90" s="158">
        <f>SUM(H90,I90)</f>
        <v>0</v>
      </c>
      <c r="H90" s="158">
        <v>0</v>
      </c>
      <c r="I90" s="158" t="s">
        <v>379</v>
      </c>
      <c r="J90" s="159">
        <f>SUM(K90,L90)</f>
        <v>0</v>
      </c>
      <c r="K90" s="159">
        <v>0</v>
      </c>
      <c r="L90" s="159" t="s">
        <v>379</v>
      </c>
    </row>
    <row r="91" spans="1:12" ht="39.950000000000003" customHeight="1">
      <c r="A91" s="156">
        <v>8350</v>
      </c>
      <c r="B91" s="157" t="s">
        <v>448</v>
      </c>
      <c r="C91" s="156" t="s">
        <v>445</v>
      </c>
      <c r="D91" s="158">
        <f>SUM(E91,F91)</f>
        <v>0</v>
      </c>
      <c r="E91" s="158">
        <v>0</v>
      </c>
      <c r="F91" s="158" t="s">
        <v>379</v>
      </c>
      <c r="G91" s="158">
        <f>SUM(H91,I91)</f>
        <v>0</v>
      </c>
      <c r="H91" s="158">
        <v>0</v>
      </c>
      <c r="I91" s="158" t="s">
        <v>379</v>
      </c>
      <c r="J91" s="159">
        <f>SUM(K91,L91)</f>
        <v>0</v>
      </c>
      <c r="K91" s="159">
        <v>0</v>
      </c>
      <c r="L91" s="159" t="s">
        <v>379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227"/>
  <sheetViews>
    <sheetView tabSelected="1" zoomScale="150" workbookViewId="0">
      <selection activeCell="D60" sqref="D60"/>
    </sheetView>
  </sheetViews>
  <sheetFormatPr defaultRowHeight="10.5" customHeight="1"/>
  <cols>
    <col min="1" max="1" width="8.42578125" style="1" customWidth="1"/>
    <col min="2" max="2" width="38.7109375" style="1" customWidth="1"/>
    <col min="3" max="3" width="7" style="1" customWidth="1"/>
    <col min="4" max="4" width="9.42578125" style="1" customWidth="1"/>
    <col min="5" max="5" width="8.42578125" style="1" customWidth="1"/>
    <col min="6" max="6" width="0.42578125" style="1" hidden="1" customWidth="1"/>
    <col min="7" max="7" width="7.28515625" style="1" hidden="1" customWidth="1"/>
    <col min="8" max="8" width="9.85546875" style="1" customWidth="1"/>
    <col min="9" max="9" width="9.42578125" style="1" customWidth="1"/>
    <col min="10" max="10" width="10.140625" style="1" customWidth="1"/>
    <col min="11" max="11" width="10.28515625" style="1" customWidth="1"/>
    <col min="12" max="12" width="10.140625" style="1" customWidth="1"/>
    <col min="13" max="13" width="7.42578125" style="1" customWidth="1"/>
    <col min="14" max="14" width="8.140625" style="1" customWidth="1"/>
    <col min="15" max="256" width="9.140625" style="1"/>
    <col min="257" max="257" width="8.42578125" style="1" customWidth="1"/>
    <col min="258" max="258" width="38.7109375" style="1" customWidth="1"/>
    <col min="259" max="259" width="7" style="1" customWidth="1"/>
    <col min="260" max="260" width="9.42578125" style="1" customWidth="1"/>
    <col min="261" max="261" width="8.42578125" style="1" customWidth="1"/>
    <col min="262" max="263" width="9.140625" style="1" hidden="1" customWidth="1"/>
    <col min="264" max="264" width="9.85546875" style="1" customWidth="1"/>
    <col min="265" max="265" width="9.42578125" style="1" customWidth="1"/>
    <col min="266" max="266" width="10.140625" style="1" customWidth="1"/>
    <col min="267" max="267" width="10.28515625" style="1" customWidth="1"/>
    <col min="268" max="268" width="10.140625" style="1" customWidth="1"/>
    <col min="269" max="269" width="7.42578125" style="1" customWidth="1"/>
    <col min="270" max="270" width="8.140625" style="1" customWidth="1"/>
    <col min="271" max="512" width="9.140625" style="1"/>
    <col min="513" max="513" width="8.42578125" style="1" customWidth="1"/>
    <col min="514" max="514" width="38.7109375" style="1" customWidth="1"/>
    <col min="515" max="515" width="7" style="1" customWidth="1"/>
    <col min="516" max="516" width="9.42578125" style="1" customWidth="1"/>
    <col min="517" max="517" width="8.42578125" style="1" customWidth="1"/>
    <col min="518" max="519" width="9.140625" style="1" hidden="1" customWidth="1"/>
    <col min="520" max="520" width="9.85546875" style="1" customWidth="1"/>
    <col min="521" max="521" width="9.42578125" style="1" customWidth="1"/>
    <col min="522" max="522" width="10.140625" style="1" customWidth="1"/>
    <col min="523" max="523" width="10.28515625" style="1" customWidth="1"/>
    <col min="524" max="524" width="10.140625" style="1" customWidth="1"/>
    <col min="525" max="525" width="7.42578125" style="1" customWidth="1"/>
    <col min="526" max="526" width="8.140625" style="1" customWidth="1"/>
    <col min="527" max="768" width="9.140625" style="1"/>
    <col min="769" max="769" width="8.42578125" style="1" customWidth="1"/>
    <col min="770" max="770" width="38.7109375" style="1" customWidth="1"/>
    <col min="771" max="771" width="7" style="1" customWidth="1"/>
    <col min="772" max="772" width="9.42578125" style="1" customWidth="1"/>
    <col min="773" max="773" width="8.42578125" style="1" customWidth="1"/>
    <col min="774" max="775" width="9.140625" style="1" hidden="1" customWidth="1"/>
    <col min="776" max="776" width="9.85546875" style="1" customWidth="1"/>
    <col min="777" max="777" width="9.42578125" style="1" customWidth="1"/>
    <col min="778" max="778" width="10.140625" style="1" customWidth="1"/>
    <col min="779" max="779" width="10.28515625" style="1" customWidth="1"/>
    <col min="780" max="780" width="10.140625" style="1" customWidth="1"/>
    <col min="781" max="781" width="7.42578125" style="1" customWidth="1"/>
    <col min="782" max="782" width="8.140625" style="1" customWidth="1"/>
    <col min="783" max="1024" width="9.140625" style="1"/>
    <col min="1025" max="1025" width="8.42578125" style="1" customWidth="1"/>
    <col min="1026" max="1026" width="38.7109375" style="1" customWidth="1"/>
    <col min="1027" max="1027" width="7" style="1" customWidth="1"/>
    <col min="1028" max="1028" width="9.42578125" style="1" customWidth="1"/>
    <col min="1029" max="1029" width="8.42578125" style="1" customWidth="1"/>
    <col min="1030" max="1031" width="9.140625" style="1" hidden="1" customWidth="1"/>
    <col min="1032" max="1032" width="9.85546875" style="1" customWidth="1"/>
    <col min="1033" max="1033" width="9.42578125" style="1" customWidth="1"/>
    <col min="1034" max="1034" width="10.140625" style="1" customWidth="1"/>
    <col min="1035" max="1035" width="10.28515625" style="1" customWidth="1"/>
    <col min="1036" max="1036" width="10.140625" style="1" customWidth="1"/>
    <col min="1037" max="1037" width="7.42578125" style="1" customWidth="1"/>
    <col min="1038" max="1038" width="8.140625" style="1" customWidth="1"/>
    <col min="1039" max="1280" width="9.140625" style="1"/>
    <col min="1281" max="1281" width="8.42578125" style="1" customWidth="1"/>
    <col min="1282" max="1282" width="38.7109375" style="1" customWidth="1"/>
    <col min="1283" max="1283" width="7" style="1" customWidth="1"/>
    <col min="1284" max="1284" width="9.42578125" style="1" customWidth="1"/>
    <col min="1285" max="1285" width="8.42578125" style="1" customWidth="1"/>
    <col min="1286" max="1287" width="9.140625" style="1" hidden="1" customWidth="1"/>
    <col min="1288" max="1288" width="9.85546875" style="1" customWidth="1"/>
    <col min="1289" max="1289" width="9.42578125" style="1" customWidth="1"/>
    <col min="1290" max="1290" width="10.140625" style="1" customWidth="1"/>
    <col min="1291" max="1291" width="10.28515625" style="1" customWidth="1"/>
    <col min="1292" max="1292" width="10.140625" style="1" customWidth="1"/>
    <col min="1293" max="1293" width="7.42578125" style="1" customWidth="1"/>
    <col min="1294" max="1294" width="8.140625" style="1" customWidth="1"/>
    <col min="1295" max="1536" width="9.140625" style="1"/>
    <col min="1537" max="1537" width="8.42578125" style="1" customWidth="1"/>
    <col min="1538" max="1538" width="38.7109375" style="1" customWidth="1"/>
    <col min="1539" max="1539" width="7" style="1" customWidth="1"/>
    <col min="1540" max="1540" width="9.42578125" style="1" customWidth="1"/>
    <col min="1541" max="1541" width="8.42578125" style="1" customWidth="1"/>
    <col min="1542" max="1543" width="9.140625" style="1" hidden="1" customWidth="1"/>
    <col min="1544" max="1544" width="9.85546875" style="1" customWidth="1"/>
    <col min="1545" max="1545" width="9.42578125" style="1" customWidth="1"/>
    <col min="1546" max="1546" width="10.140625" style="1" customWidth="1"/>
    <col min="1547" max="1547" width="10.28515625" style="1" customWidth="1"/>
    <col min="1548" max="1548" width="10.140625" style="1" customWidth="1"/>
    <col min="1549" max="1549" width="7.42578125" style="1" customWidth="1"/>
    <col min="1550" max="1550" width="8.140625" style="1" customWidth="1"/>
    <col min="1551" max="1792" width="9.140625" style="1"/>
    <col min="1793" max="1793" width="8.42578125" style="1" customWidth="1"/>
    <col min="1794" max="1794" width="38.7109375" style="1" customWidth="1"/>
    <col min="1795" max="1795" width="7" style="1" customWidth="1"/>
    <col min="1796" max="1796" width="9.42578125" style="1" customWidth="1"/>
    <col min="1797" max="1797" width="8.42578125" style="1" customWidth="1"/>
    <col min="1798" max="1799" width="9.140625" style="1" hidden="1" customWidth="1"/>
    <col min="1800" max="1800" width="9.85546875" style="1" customWidth="1"/>
    <col min="1801" max="1801" width="9.42578125" style="1" customWidth="1"/>
    <col min="1802" max="1802" width="10.140625" style="1" customWidth="1"/>
    <col min="1803" max="1803" width="10.28515625" style="1" customWidth="1"/>
    <col min="1804" max="1804" width="10.140625" style="1" customWidth="1"/>
    <col min="1805" max="1805" width="7.42578125" style="1" customWidth="1"/>
    <col min="1806" max="1806" width="8.140625" style="1" customWidth="1"/>
    <col min="1807" max="2048" width="9.140625" style="1"/>
    <col min="2049" max="2049" width="8.42578125" style="1" customWidth="1"/>
    <col min="2050" max="2050" width="38.7109375" style="1" customWidth="1"/>
    <col min="2051" max="2051" width="7" style="1" customWidth="1"/>
    <col min="2052" max="2052" width="9.42578125" style="1" customWidth="1"/>
    <col min="2053" max="2053" width="8.42578125" style="1" customWidth="1"/>
    <col min="2054" max="2055" width="9.140625" style="1" hidden="1" customWidth="1"/>
    <col min="2056" max="2056" width="9.85546875" style="1" customWidth="1"/>
    <col min="2057" max="2057" width="9.42578125" style="1" customWidth="1"/>
    <col min="2058" max="2058" width="10.140625" style="1" customWidth="1"/>
    <col min="2059" max="2059" width="10.28515625" style="1" customWidth="1"/>
    <col min="2060" max="2060" width="10.140625" style="1" customWidth="1"/>
    <col min="2061" max="2061" width="7.42578125" style="1" customWidth="1"/>
    <col min="2062" max="2062" width="8.140625" style="1" customWidth="1"/>
    <col min="2063" max="2304" width="9.140625" style="1"/>
    <col min="2305" max="2305" width="8.42578125" style="1" customWidth="1"/>
    <col min="2306" max="2306" width="38.7109375" style="1" customWidth="1"/>
    <col min="2307" max="2307" width="7" style="1" customWidth="1"/>
    <col min="2308" max="2308" width="9.42578125" style="1" customWidth="1"/>
    <col min="2309" max="2309" width="8.42578125" style="1" customWidth="1"/>
    <col min="2310" max="2311" width="9.140625" style="1" hidden="1" customWidth="1"/>
    <col min="2312" max="2312" width="9.85546875" style="1" customWidth="1"/>
    <col min="2313" max="2313" width="9.42578125" style="1" customWidth="1"/>
    <col min="2314" max="2314" width="10.140625" style="1" customWidth="1"/>
    <col min="2315" max="2315" width="10.28515625" style="1" customWidth="1"/>
    <col min="2316" max="2316" width="10.140625" style="1" customWidth="1"/>
    <col min="2317" max="2317" width="7.42578125" style="1" customWidth="1"/>
    <col min="2318" max="2318" width="8.140625" style="1" customWidth="1"/>
    <col min="2319" max="2560" width="9.140625" style="1"/>
    <col min="2561" max="2561" width="8.42578125" style="1" customWidth="1"/>
    <col min="2562" max="2562" width="38.7109375" style="1" customWidth="1"/>
    <col min="2563" max="2563" width="7" style="1" customWidth="1"/>
    <col min="2564" max="2564" width="9.42578125" style="1" customWidth="1"/>
    <col min="2565" max="2565" width="8.42578125" style="1" customWidth="1"/>
    <col min="2566" max="2567" width="9.140625" style="1" hidden="1" customWidth="1"/>
    <col min="2568" max="2568" width="9.85546875" style="1" customWidth="1"/>
    <col min="2569" max="2569" width="9.42578125" style="1" customWidth="1"/>
    <col min="2570" max="2570" width="10.140625" style="1" customWidth="1"/>
    <col min="2571" max="2571" width="10.28515625" style="1" customWidth="1"/>
    <col min="2572" max="2572" width="10.140625" style="1" customWidth="1"/>
    <col min="2573" max="2573" width="7.42578125" style="1" customWidth="1"/>
    <col min="2574" max="2574" width="8.140625" style="1" customWidth="1"/>
    <col min="2575" max="2816" width="9.140625" style="1"/>
    <col min="2817" max="2817" width="8.42578125" style="1" customWidth="1"/>
    <col min="2818" max="2818" width="38.7109375" style="1" customWidth="1"/>
    <col min="2819" max="2819" width="7" style="1" customWidth="1"/>
    <col min="2820" max="2820" width="9.42578125" style="1" customWidth="1"/>
    <col min="2821" max="2821" width="8.42578125" style="1" customWidth="1"/>
    <col min="2822" max="2823" width="9.140625" style="1" hidden="1" customWidth="1"/>
    <col min="2824" max="2824" width="9.85546875" style="1" customWidth="1"/>
    <col min="2825" max="2825" width="9.42578125" style="1" customWidth="1"/>
    <col min="2826" max="2826" width="10.140625" style="1" customWidth="1"/>
    <col min="2827" max="2827" width="10.28515625" style="1" customWidth="1"/>
    <col min="2828" max="2828" width="10.140625" style="1" customWidth="1"/>
    <col min="2829" max="2829" width="7.42578125" style="1" customWidth="1"/>
    <col min="2830" max="2830" width="8.140625" style="1" customWidth="1"/>
    <col min="2831" max="3072" width="9.140625" style="1"/>
    <col min="3073" max="3073" width="8.42578125" style="1" customWidth="1"/>
    <col min="3074" max="3074" width="38.7109375" style="1" customWidth="1"/>
    <col min="3075" max="3075" width="7" style="1" customWidth="1"/>
    <col min="3076" max="3076" width="9.42578125" style="1" customWidth="1"/>
    <col min="3077" max="3077" width="8.42578125" style="1" customWidth="1"/>
    <col min="3078" max="3079" width="9.140625" style="1" hidden="1" customWidth="1"/>
    <col min="3080" max="3080" width="9.85546875" style="1" customWidth="1"/>
    <col min="3081" max="3081" width="9.42578125" style="1" customWidth="1"/>
    <col min="3082" max="3082" width="10.140625" style="1" customWidth="1"/>
    <col min="3083" max="3083" width="10.28515625" style="1" customWidth="1"/>
    <col min="3084" max="3084" width="10.140625" style="1" customWidth="1"/>
    <col min="3085" max="3085" width="7.42578125" style="1" customWidth="1"/>
    <col min="3086" max="3086" width="8.140625" style="1" customWidth="1"/>
    <col min="3087" max="3328" width="9.140625" style="1"/>
    <col min="3329" max="3329" width="8.42578125" style="1" customWidth="1"/>
    <col min="3330" max="3330" width="38.7109375" style="1" customWidth="1"/>
    <col min="3331" max="3331" width="7" style="1" customWidth="1"/>
    <col min="3332" max="3332" width="9.42578125" style="1" customWidth="1"/>
    <col min="3333" max="3333" width="8.42578125" style="1" customWidth="1"/>
    <col min="3334" max="3335" width="9.140625" style="1" hidden="1" customWidth="1"/>
    <col min="3336" max="3336" width="9.85546875" style="1" customWidth="1"/>
    <col min="3337" max="3337" width="9.42578125" style="1" customWidth="1"/>
    <col min="3338" max="3338" width="10.140625" style="1" customWidth="1"/>
    <col min="3339" max="3339" width="10.28515625" style="1" customWidth="1"/>
    <col min="3340" max="3340" width="10.140625" style="1" customWidth="1"/>
    <col min="3341" max="3341" width="7.42578125" style="1" customWidth="1"/>
    <col min="3342" max="3342" width="8.140625" style="1" customWidth="1"/>
    <col min="3343" max="3584" width="9.140625" style="1"/>
    <col min="3585" max="3585" width="8.42578125" style="1" customWidth="1"/>
    <col min="3586" max="3586" width="38.7109375" style="1" customWidth="1"/>
    <col min="3587" max="3587" width="7" style="1" customWidth="1"/>
    <col min="3588" max="3588" width="9.42578125" style="1" customWidth="1"/>
    <col min="3589" max="3589" width="8.42578125" style="1" customWidth="1"/>
    <col min="3590" max="3591" width="9.140625" style="1" hidden="1" customWidth="1"/>
    <col min="3592" max="3592" width="9.85546875" style="1" customWidth="1"/>
    <col min="3593" max="3593" width="9.42578125" style="1" customWidth="1"/>
    <col min="3594" max="3594" width="10.140625" style="1" customWidth="1"/>
    <col min="3595" max="3595" width="10.28515625" style="1" customWidth="1"/>
    <col min="3596" max="3596" width="10.140625" style="1" customWidth="1"/>
    <col min="3597" max="3597" width="7.42578125" style="1" customWidth="1"/>
    <col min="3598" max="3598" width="8.140625" style="1" customWidth="1"/>
    <col min="3599" max="3840" width="9.140625" style="1"/>
    <col min="3841" max="3841" width="8.42578125" style="1" customWidth="1"/>
    <col min="3842" max="3842" width="38.7109375" style="1" customWidth="1"/>
    <col min="3843" max="3843" width="7" style="1" customWidth="1"/>
    <col min="3844" max="3844" width="9.42578125" style="1" customWidth="1"/>
    <col min="3845" max="3845" width="8.42578125" style="1" customWidth="1"/>
    <col min="3846" max="3847" width="9.140625" style="1" hidden="1" customWidth="1"/>
    <col min="3848" max="3848" width="9.85546875" style="1" customWidth="1"/>
    <col min="3849" max="3849" width="9.42578125" style="1" customWidth="1"/>
    <col min="3850" max="3850" width="10.140625" style="1" customWidth="1"/>
    <col min="3851" max="3851" width="10.28515625" style="1" customWidth="1"/>
    <col min="3852" max="3852" width="10.140625" style="1" customWidth="1"/>
    <col min="3853" max="3853" width="7.42578125" style="1" customWidth="1"/>
    <col min="3854" max="3854" width="8.140625" style="1" customWidth="1"/>
    <col min="3855" max="4096" width="9.140625" style="1"/>
    <col min="4097" max="4097" width="8.42578125" style="1" customWidth="1"/>
    <col min="4098" max="4098" width="38.7109375" style="1" customWidth="1"/>
    <col min="4099" max="4099" width="7" style="1" customWidth="1"/>
    <col min="4100" max="4100" width="9.42578125" style="1" customWidth="1"/>
    <col min="4101" max="4101" width="8.42578125" style="1" customWidth="1"/>
    <col min="4102" max="4103" width="9.140625" style="1" hidden="1" customWidth="1"/>
    <col min="4104" max="4104" width="9.85546875" style="1" customWidth="1"/>
    <col min="4105" max="4105" width="9.42578125" style="1" customWidth="1"/>
    <col min="4106" max="4106" width="10.140625" style="1" customWidth="1"/>
    <col min="4107" max="4107" width="10.28515625" style="1" customWidth="1"/>
    <col min="4108" max="4108" width="10.140625" style="1" customWidth="1"/>
    <col min="4109" max="4109" width="7.42578125" style="1" customWidth="1"/>
    <col min="4110" max="4110" width="8.140625" style="1" customWidth="1"/>
    <col min="4111" max="4352" width="9.140625" style="1"/>
    <col min="4353" max="4353" width="8.42578125" style="1" customWidth="1"/>
    <col min="4354" max="4354" width="38.7109375" style="1" customWidth="1"/>
    <col min="4355" max="4355" width="7" style="1" customWidth="1"/>
    <col min="4356" max="4356" width="9.42578125" style="1" customWidth="1"/>
    <col min="4357" max="4357" width="8.42578125" style="1" customWidth="1"/>
    <col min="4358" max="4359" width="9.140625" style="1" hidden="1" customWidth="1"/>
    <col min="4360" max="4360" width="9.85546875" style="1" customWidth="1"/>
    <col min="4361" max="4361" width="9.42578125" style="1" customWidth="1"/>
    <col min="4362" max="4362" width="10.140625" style="1" customWidth="1"/>
    <col min="4363" max="4363" width="10.28515625" style="1" customWidth="1"/>
    <col min="4364" max="4364" width="10.140625" style="1" customWidth="1"/>
    <col min="4365" max="4365" width="7.42578125" style="1" customWidth="1"/>
    <col min="4366" max="4366" width="8.140625" style="1" customWidth="1"/>
    <col min="4367" max="4608" width="9.140625" style="1"/>
    <col min="4609" max="4609" width="8.42578125" style="1" customWidth="1"/>
    <col min="4610" max="4610" width="38.7109375" style="1" customWidth="1"/>
    <col min="4611" max="4611" width="7" style="1" customWidth="1"/>
    <col min="4612" max="4612" width="9.42578125" style="1" customWidth="1"/>
    <col min="4613" max="4613" width="8.42578125" style="1" customWidth="1"/>
    <col min="4614" max="4615" width="9.140625" style="1" hidden="1" customWidth="1"/>
    <col min="4616" max="4616" width="9.85546875" style="1" customWidth="1"/>
    <col min="4617" max="4617" width="9.42578125" style="1" customWidth="1"/>
    <col min="4618" max="4618" width="10.140625" style="1" customWidth="1"/>
    <col min="4619" max="4619" width="10.28515625" style="1" customWidth="1"/>
    <col min="4620" max="4620" width="10.140625" style="1" customWidth="1"/>
    <col min="4621" max="4621" width="7.42578125" style="1" customWidth="1"/>
    <col min="4622" max="4622" width="8.140625" style="1" customWidth="1"/>
    <col min="4623" max="4864" width="9.140625" style="1"/>
    <col min="4865" max="4865" width="8.42578125" style="1" customWidth="1"/>
    <col min="4866" max="4866" width="38.7109375" style="1" customWidth="1"/>
    <col min="4867" max="4867" width="7" style="1" customWidth="1"/>
    <col min="4868" max="4868" width="9.42578125" style="1" customWidth="1"/>
    <col min="4869" max="4869" width="8.42578125" style="1" customWidth="1"/>
    <col min="4870" max="4871" width="9.140625" style="1" hidden="1" customWidth="1"/>
    <col min="4872" max="4872" width="9.85546875" style="1" customWidth="1"/>
    <col min="4873" max="4873" width="9.42578125" style="1" customWidth="1"/>
    <col min="4874" max="4874" width="10.140625" style="1" customWidth="1"/>
    <col min="4875" max="4875" width="10.28515625" style="1" customWidth="1"/>
    <col min="4876" max="4876" width="10.140625" style="1" customWidth="1"/>
    <col min="4877" max="4877" width="7.42578125" style="1" customWidth="1"/>
    <col min="4878" max="4878" width="8.140625" style="1" customWidth="1"/>
    <col min="4879" max="5120" width="9.140625" style="1"/>
    <col min="5121" max="5121" width="8.42578125" style="1" customWidth="1"/>
    <col min="5122" max="5122" width="38.7109375" style="1" customWidth="1"/>
    <col min="5123" max="5123" width="7" style="1" customWidth="1"/>
    <col min="5124" max="5124" width="9.42578125" style="1" customWidth="1"/>
    <col min="5125" max="5125" width="8.42578125" style="1" customWidth="1"/>
    <col min="5126" max="5127" width="9.140625" style="1" hidden="1" customWidth="1"/>
    <col min="5128" max="5128" width="9.85546875" style="1" customWidth="1"/>
    <col min="5129" max="5129" width="9.42578125" style="1" customWidth="1"/>
    <col min="5130" max="5130" width="10.140625" style="1" customWidth="1"/>
    <col min="5131" max="5131" width="10.28515625" style="1" customWidth="1"/>
    <col min="5132" max="5132" width="10.140625" style="1" customWidth="1"/>
    <col min="5133" max="5133" width="7.42578125" style="1" customWidth="1"/>
    <col min="5134" max="5134" width="8.140625" style="1" customWidth="1"/>
    <col min="5135" max="5376" width="9.140625" style="1"/>
    <col min="5377" max="5377" width="8.42578125" style="1" customWidth="1"/>
    <col min="5378" max="5378" width="38.7109375" style="1" customWidth="1"/>
    <col min="5379" max="5379" width="7" style="1" customWidth="1"/>
    <col min="5380" max="5380" width="9.42578125" style="1" customWidth="1"/>
    <col min="5381" max="5381" width="8.42578125" style="1" customWidth="1"/>
    <col min="5382" max="5383" width="9.140625" style="1" hidden="1" customWidth="1"/>
    <col min="5384" max="5384" width="9.85546875" style="1" customWidth="1"/>
    <col min="5385" max="5385" width="9.42578125" style="1" customWidth="1"/>
    <col min="5386" max="5386" width="10.140625" style="1" customWidth="1"/>
    <col min="5387" max="5387" width="10.28515625" style="1" customWidth="1"/>
    <col min="5388" max="5388" width="10.140625" style="1" customWidth="1"/>
    <col min="5389" max="5389" width="7.42578125" style="1" customWidth="1"/>
    <col min="5390" max="5390" width="8.140625" style="1" customWidth="1"/>
    <col min="5391" max="5632" width="9.140625" style="1"/>
    <col min="5633" max="5633" width="8.42578125" style="1" customWidth="1"/>
    <col min="5634" max="5634" width="38.7109375" style="1" customWidth="1"/>
    <col min="5635" max="5635" width="7" style="1" customWidth="1"/>
    <col min="5636" max="5636" width="9.42578125" style="1" customWidth="1"/>
    <col min="5637" max="5637" width="8.42578125" style="1" customWidth="1"/>
    <col min="5638" max="5639" width="9.140625" style="1" hidden="1" customWidth="1"/>
    <col min="5640" max="5640" width="9.85546875" style="1" customWidth="1"/>
    <col min="5641" max="5641" width="9.42578125" style="1" customWidth="1"/>
    <col min="5642" max="5642" width="10.140625" style="1" customWidth="1"/>
    <col min="5643" max="5643" width="10.28515625" style="1" customWidth="1"/>
    <col min="5644" max="5644" width="10.140625" style="1" customWidth="1"/>
    <col min="5645" max="5645" width="7.42578125" style="1" customWidth="1"/>
    <col min="5646" max="5646" width="8.140625" style="1" customWidth="1"/>
    <col min="5647" max="5888" width="9.140625" style="1"/>
    <col min="5889" max="5889" width="8.42578125" style="1" customWidth="1"/>
    <col min="5890" max="5890" width="38.7109375" style="1" customWidth="1"/>
    <col min="5891" max="5891" width="7" style="1" customWidth="1"/>
    <col min="5892" max="5892" width="9.42578125" style="1" customWidth="1"/>
    <col min="5893" max="5893" width="8.42578125" style="1" customWidth="1"/>
    <col min="5894" max="5895" width="9.140625" style="1" hidden="1" customWidth="1"/>
    <col min="5896" max="5896" width="9.85546875" style="1" customWidth="1"/>
    <col min="5897" max="5897" width="9.42578125" style="1" customWidth="1"/>
    <col min="5898" max="5898" width="10.140625" style="1" customWidth="1"/>
    <col min="5899" max="5899" width="10.28515625" style="1" customWidth="1"/>
    <col min="5900" max="5900" width="10.140625" style="1" customWidth="1"/>
    <col min="5901" max="5901" width="7.42578125" style="1" customWidth="1"/>
    <col min="5902" max="5902" width="8.140625" style="1" customWidth="1"/>
    <col min="5903" max="6144" width="9.140625" style="1"/>
    <col min="6145" max="6145" width="8.42578125" style="1" customWidth="1"/>
    <col min="6146" max="6146" width="38.7109375" style="1" customWidth="1"/>
    <col min="6147" max="6147" width="7" style="1" customWidth="1"/>
    <col min="6148" max="6148" width="9.42578125" style="1" customWidth="1"/>
    <col min="6149" max="6149" width="8.42578125" style="1" customWidth="1"/>
    <col min="6150" max="6151" width="9.140625" style="1" hidden="1" customWidth="1"/>
    <col min="6152" max="6152" width="9.85546875" style="1" customWidth="1"/>
    <col min="6153" max="6153" width="9.42578125" style="1" customWidth="1"/>
    <col min="6154" max="6154" width="10.140625" style="1" customWidth="1"/>
    <col min="6155" max="6155" width="10.28515625" style="1" customWidth="1"/>
    <col min="6156" max="6156" width="10.140625" style="1" customWidth="1"/>
    <col min="6157" max="6157" width="7.42578125" style="1" customWidth="1"/>
    <col min="6158" max="6158" width="8.140625" style="1" customWidth="1"/>
    <col min="6159" max="6400" width="9.140625" style="1"/>
    <col min="6401" max="6401" width="8.42578125" style="1" customWidth="1"/>
    <col min="6402" max="6402" width="38.7109375" style="1" customWidth="1"/>
    <col min="6403" max="6403" width="7" style="1" customWidth="1"/>
    <col min="6404" max="6404" width="9.42578125" style="1" customWidth="1"/>
    <col min="6405" max="6405" width="8.42578125" style="1" customWidth="1"/>
    <col min="6406" max="6407" width="9.140625" style="1" hidden="1" customWidth="1"/>
    <col min="6408" max="6408" width="9.85546875" style="1" customWidth="1"/>
    <col min="6409" max="6409" width="9.42578125" style="1" customWidth="1"/>
    <col min="6410" max="6410" width="10.140625" style="1" customWidth="1"/>
    <col min="6411" max="6411" width="10.28515625" style="1" customWidth="1"/>
    <col min="6412" max="6412" width="10.140625" style="1" customWidth="1"/>
    <col min="6413" max="6413" width="7.42578125" style="1" customWidth="1"/>
    <col min="6414" max="6414" width="8.140625" style="1" customWidth="1"/>
    <col min="6415" max="6656" width="9.140625" style="1"/>
    <col min="6657" max="6657" width="8.42578125" style="1" customWidth="1"/>
    <col min="6658" max="6658" width="38.7109375" style="1" customWidth="1"/>
    <col min="6659" max="6659" width="7" style="1" customWidth="1"/>
    <col min="6660" max="6660" width="9.42578125" style="1" customWidth="1"/>
    <col min="6661" max="6661" width="8.42578125" style="1" customWidth="1"/>
    <col min="6662" max="6663" width="9.140625" style="1" hidden="1" customWidth="1"/>
    <col min="6664" max="6664" width="9.85546875" style="1" customWidth="1"/>
    <col min="6665" max="6665" width="9.42578125" style="1" customWidth="1"/>
    <col min="6666" max="6666" width="10.140625" style="1" customWidth="1"/>
    <col min="6667" max="6667" width="10.28515625" style="1" customWidth="1"/>
    <col min="6668" max="6668" width="10.140625" style="1" customWidth="1"/>
    <col min="6669" max="6669" width="7.42578125" style="1" customWidth="1"/>
    <col min="6670" max="6670" width="8.140625" style="1" customWidth="1"/>
    <col min="6671" max="6912" width="9.140625" style="1"/>
    <col min="6913" max="6913" width="8.42578125" style="1" customWidth="1"/>
    <col min="6914" max="6914" width="38.7109375" style="1" customWidth="1"/>
    <col min="6915" max="6915" width="7" style="1" customWidth="1"/>
    <col min="6916" max="6916" width="9.42578125" style="1" customWidth="1"/>
    <col min="6917" max="6917" width="8.42578125" style="1" customWidth="1"/>
    <col min="6918" max="6919" width="9.140625" style="1" hidden="1" customWidth="1"/>
    <col min="6920" max="6920" width="9.85546875" style="1" customWidth="1"/>
    <col min="6921" max="6921" width="9.42578125" style="1" customWidth="1"/>
    <col min="6922" max="6922" width="10.140625" style="1" customWidth="1"/>
    <col min="6923" max="6923" width="10.28515625" style="1" customWidth="1"/>
    <col min="6924" max="6924" width="10.140625" style="1" customWidth="1"/>
    <col min="6925" max="6925" width="7.42578125" style="1" customWidth="1"/>
    <col min="6926" max="6926" width="8.140625" style="1" customWidth="1"/>
    <col min="6927" max="7168" width="9.140625" style="1"/>
    <col min="7169" max="7169" width="8.42578125" style="1" customWidth="1"/>
    <col min="7170" max="7170" width="38.7109375" style="1" customWidth="1"/>
    <col min="7171" max="7171" width="7" style="1" customWidth="1"/>
    <col min="7172" max="7172" width="9.42578125" style="1" customWidth="1"/>
    <col min="7173" max="7173" width="8.42578125" style="1" customWidth="1"/>
    <col min="7174" max="7175" width="9.140625" style="1" hidden="1" customWidth="1"/>
    <col min="7176" max="7176" width="9.85546875" style="1" customWidth="1"/>
    <col min="7177" max="7177" width="9.42578125" style="1" customWidth="1"/>
    <col min="7178" max="7178" width="10.140625" style="1" customWidth="1"/>
    <col min="7179" max="7179" width="10.28515625" style="1" customWidth="1"/>
    <col min="7180" max="7180" width="10.140625" style="1" customWidth="1"/>
    <col min="7181" max="7181" width="7.42578125" style="1" customWidth="1"/>
    <col min="7182" max="7182" width="8.140625" style="1" customWidth="1"/>
    <col min="7183" max="7424" width="9.140625" style="1"/>
    <col min="7425" max="7425" width="8.42578125" style="1" customWidth="1"/>
    <col min="7426" max="7426" width="38.7109375" style="1" customWidth="1"/>
    <col min="7427" max="7427" width="7" style="1" customWidth="1"/>
    <col min="7428" max="7428" width="9.42578125" style="1" customWidth="1"/>
    <col min="7429" max="7429" width="8.42578125" style="1" customWidth="1"/>
    <col min="7430" max="7431" width="9.140625" style="1" hidden="1" customWidth="1"/>
    <col min="7432" max="7432" width="9.85546875" style="1" customWidth="1"/>
    <col min="7433" max="7433" width="9.42578125" style="1" customWidth="1"/>
    <col min="7434" max="7434" width="10.140625" style="1" customWidth="1"/>
    <col min="7435" max="7435" width="10.28515625" style="1" customWidth="1"/>
    <col min="7436" max="7436" width="10.140625" style="1" customWidth="1"/>
    <col min="7437" max="7437" width="7.42578125" style="1" customWidth="1"/>
    <col min="7438" max="7438" width="8.140625" style="1" customWidth="1"/>
    <col min="7439" max="7680" width="9.140625" style="1"/>
    <col min="7681" max="7681" width="8.42578125" style="1" customWidth="1"/>
    <col min="7682" max="7682" width="38.7109375" style="1" customWidth="1"/>
    <col min="7683" max="7683" width="7" style="1" customWidth="1"/>
    <col min="7684" max="7684" width="9.42578125" style="1" customWidth="1"/>
    <col min="7685" max="7685" width="8.42578125" style="1" customWidth="1"/>
    <col min="7686" max="7687" width="9.140625" style="1" hidden="1" customWidth="1"/>
    <col min="7688" max="7688" width="9.85546875" style="1" customWidth="1"/>
    <col min="7689" max="7689" width="9.42578125" style="1" customWidth="1"/>
    <col min="7690" max="7690" width="10.140625" style="1" customWidth="1"/>
    <col min="7691" max="7691" width="10.28515625" style="1" customWidth="1"/>
    <col min="7692" max="7692" width="10.140625" style="1" customWidth="1"/>
    <col min="7693" max="7693" width="7.42578125" style="1" customWidth="1"/>
    <col min="7694" max="7694" width="8.140625" style="1" customWidth="1"/>
    <col min="7695" max="7936" width="9.140625" style="1"/>
    <col min="7937" max="7937" width="8.42578125" style="1" customWidth="1"/>
    <col min="7938" max="7938" width="38.7109375" style="1" customWidth="1"/>
    <col min="7939" max="7939" width="7" style="1" customWidth="1"/>
    <col min="7940" max="7940" width="9.42578125" style="1" customWidth="1"/>
    <col min="7941" max="7941" width="8.42578125" style="1" customWidth="1"/>
    <col min="7942" max="7943" width="9.140625" style="1" hidden="1" customWidth="1"/>
    <col min="7944" max="7944" width="9.85546875" style="1" customWidth="1"/>
    <col min="7945" max="7945" width="9.42578125" style="1" customWidth="1"/>
    <col min="7946" max="7946" width="10.140625" style="1" customWidth="1"/>
    <col min="7947" max="7947" width="10.28515625" style="1" customWidth="1"/>
    <col min="7948" max="7948" width="10.140625" style="1" customWidth="1"/>
    <col min="7949" max="7949" width="7.42578125" style="1" customWidth="1"/>
    <col min="7950" max="7950" width="8.140625" style="1" customWidth="1"/>
    <col min="7951" max="8192" width="9.140625" style="1"/>
    <col min="8193" max="8193" width="8.42578125" style="1" customWidth="1"/>
    <col min="8194" max="8194" width="38.7109375" style="1" customWidth="1"/>
    <col min="8195" max="8195" width="7" style="1" customWidth="1"/>
    <col min="8196" max="8196" width="9.42578125" style="1" customWidth="1"/>
    <col min="8197" max="8197" width="8.42578125" style="1" customWidth="1"/>
    <col min="8198" max="8199" width="9.140625" style="1" hidden="1" customWidth="1"/>
    <col min="8200" max="8200" width="9.85546875" style="1" customWidth="1"/>
    <col min="8201" max="8201" width="9.42578125" style="1" customWidth="1"/>
    <col min="8202" max="8202" width="10.140625" style="1" customWidth="1"/>
    <col min="8203" max="8203" width="10.28515625" style="1" customWidth="1"/>
    <col min="8204" max="8204" width="10.140625" style="1" customWidth="1"/>
    <col min="8205" max="8205" width="7.42578125" style="1" customWidth="1"/>
    <col min="8206" max="8206" width="8.140625" style="1" customWidth="1"/>
    <col min="8207" max="8448" width="9.140625" style="1"/>
    <col min="8449" max="8449" width="8.42578125" style="1" customWidth="1"/>
    <col min="8450" max="8450" width="38.7109375" style="1" customWidth="1"/>
    <col min="8451" max="8451" width="7" style="1" customWidth="1"/>
    <col min="8452" max="8452" width="9.42578125" style="1" customWidth="1"/>
    <col min="8453" max="8453" width="8.42578125" style="1" customWidth="1"/>
    <col min="8454" max="8455" width="9.140625" style="1" hidden="1" customWidth="1"/>
    <col min="8456" max="8456" width="9.85546875" style="1" customWidth="1"/>
    <col min="8457" max="8457" width="9.42578125" style="1" customWidth="1"/>
    <col min="8458" max="8458" width="10.140625" style="1" customWidth="1"/>
    <col min="8459" max="8459" width="10.28515625" style="1" customWidth="1"/>
    <col min="8460" max="8460" width="10.140625" style="1" customWidth="1"/>
    <col min="8461" max="8461" width="7.42578125" style="1" customWidth="1"/>
    <col min="8462" max="8462" width="8.140625" style="1" customWidth="1"/>
    <col min="8463" max="8704" width="9.140625" style="1"/>
    <col min="8705" max="8705" width="8.42578125" style="1" customWidth="1"/>
    <col min="8706" max="8706" width="38.7109375" style="1" customWidth="1"/>
    <col min="8707" max="8707" width="7" style="1" customWidth="1"/>
    <col min="8708" max="8708" width="9.42578125" style="1" customWidth="1"/>
    <col min="8709" max="8709" width="8.42578125" style="1" customWidth="1"/>
    <col min="8710" max="8711" width="9.140625" style="1" hidden="1" customWidth="1"/>
    <col min="8712" max="8712" width="9.85546875" style="1" customWidth="1"/>
    <col min="8713" max="8713" width="9.42578125" style="1" customWidth="1"/>
    <col min="8714" max="8714" width="10.140625" style="1" customWidth="1"/>
    <col min="8715" max="8715" width="10.28515625" style="1" customWidth="1"/>
    <col min="8716" max="8716" width="10.140625" style="1" customWidth="1"/>
    <col min="8717" max="8717" width="7.42578125" style="1" customWidth="1"/>
    <col min="8718" max="8718" width="8.140625" style="1" customWidth="1"/>
    <col min="8719" max="8960" width="9.140625" style="1"/>
    <col min="8961" max="8961" width="8.42578125" style="1" customWidth="1"/>
    <col min="8962" max="8962" width="38.7109375" style="1" customWidth="1"/>
    <col min="8963" max="8963" width="7" style="1" customWidth="1"/>
    <col min="8964" max="8964" width="9.42578125" style="1" customWidth="1"/>
    <col min="8965" max="8965" width="8.42578125" style="1" customWidth="1"/>
    <col min="8966" max="8967" width="9.140625" style="1" hidden="1" customWidth="1"/>
    <col min="8968" max="8968" width="9.85546875" style="1" customWidth="1"/>
    <col min="8969" max="8969" width="9.42578125" style="1" customWidth="1"/>
    <col min="8970" max="8970" width="10.140625" style="1" customWidth="1"/>
    <col min="8971" max="8971" width="10.28515625" style="1" customWidth="1"/>
    <col min="8972" max="8972" width="10.140625" style="1" customWidth="1"/>
    <col min="8973" max="8973" width="7.42578125" style="1" customWidth="1"/>
    <col min="8974" max="8974" width="8.140625" style="1" customWidth="1"/>
    <col min="8975" max="9216" width="9.140625" style="1"/>
    <col min="9217" max="9217" width="8.42578125" style="1" customWidth="1"/>
    <col min="9218" max="9218" width="38.7109375" style="1" customWidth="1"/>
    <col min="9219" max="9219" width="7" style="1" customWidth="1"/>
    <col min="9220" max="9220" width="9.42578125" style="1" customWidth="1"/>
    <col min="9221" max="9221" width="8.42578125" style="1" customWidth="1"/>
    <col min="9222" max="9223" width="9.140625" style="1" hidden="1" customWidth="1"/>
    <col min="9224" max="9224" width="9.85546875" style="1" customWidth="1"/>
    <col min="9225" max="9225" width="9.42578125" style="1" customWidth="1"/>
    <col min="9226" max="9226" width="10.140625" style="1" customWidth="1"/>
    <col min="9227" max="9227" width="10.28515625" style="1" customWidth="1"/>
    <col min="9228" max="9228" width="10.140625" style="1" customWidth="1"/>
    <col min="9229" max="9229" width="7.42578125" style="1" customWidth="1"/>
    <col min="9230" max="9230" width="8.140625" style="1" customWidth="1"/>
    <col min="9231" max="9472" width="9.140625" style="1"/>
    <col min="9473" max="9473" width="8.42578125" style="1" customWidth="1"/>
    <col min="9474" max="9474" width="38.7109375" style="1" customWidth="1"/>
    <col min="9475" max="9475" width="7" style="1" customWidth="1"/>
    <col min="9476" max="9476" width="9.42578125" style="1" customWidth="1"/>
    <col min="9477" max="9477" width="8.42578125" style="1" customWidth="1"/>
    <col min="9478" max="9479" width="9.140625" style="1" hidden="1" customWidth="1"/>
    <col min="9480" max="9480" width="9.85546875" style="1" customWidth="1"/>
    <col min="9481" max="9481" width="9.42578125" style="1" customWidth="1"/>
    <col min="9482" max="9482" width="10.140625" style="1" customWidth="1"/>
    <col min="9483" max="9483" width="10.28515625" style="1" customWidth="1"/>
    <col min="9484" max="9484" width="10.140625" style="1" customWidth="1"/>
    <col min="9485" max="9485" width="7.42578125" style="1" customWidth="1"/>
    <col min="9486" max="9486" width="8.140625" style="1" customWidth="1"/>
    <col min="9487" max="9728" width="9.140625" style="1"/>
    <col min="9729" max="9729" width="8.42578125" style="1" customWidth="1"/>
    <col min="9730" max="9730" width="38.7109375" style="1" customWidth="1"/>
    <col min="9731" max="9731" width="7" style="1" customWidth="1"/>
    <col min="9732" max="9732" width="9.42578125" style="1" customWidth="1"/>
    <col min="9733" max="9733" width="8.42578125" style="1" customWidth="1"/>
    <col min="9734" max="9735" width="9.140625" style="1" hidden="1" customWidth="1"/>
    <col min="9736" max="9736" width="9.85546875" style="1" customWidth="1"/>
    <col min="9737" max="9737" width="9.42578125" style="1" customWidth="1"/>
    <col min="9738" max="9738" width="10.140625" style="1" customWidth="1"/>
    <col min="9739" max="9739" width="10.28515625" style="1" customWidth="1"/>
    <col min="9740" max="9740" width="10.140625" style="1" customWidth="1"/>
    <col min="9741" max="9741" width="7.42578125" style="1" customWidth="1"/>
    <col min="9742" max="9742" width="8.140625" style="1" customWidth="1"/>
    <col min="9743" max="9984" width="9.140625" style="1"/>
    <col min="9985" max="9985" width="8.42578125" style="1" customWidth="1"/>
    <col min="9986" max="9986" width="38.7109375" style="1" customWidth="1"/>
    <col min="9987" max="9987" width="7" style="1" customWidth="1"/>
    <col min="9988" max="9988" width="9.42578125" style="1" customWidth="1"/>
    <col min="9989" max="9989" width="8.42578125" style="1" customWidth="1"/>
    <col min="9990" max="9991" width="9.140625" style="1" hidden="1" customWidth="1"/>
    <col min="9992" max="9992" width="9.85546875" style="1" customWidth="1"/>
    <col min="9993" max="9993" width="9.42578125" style="1" customWidth="1"/>
    <col min="9994" max="9994" width="10.140625" style="1" customWidth="1"/>
    <col min="9995" max="9995" width="10.28515625" style="1" customWidth="1"/>
    <col min="9996" max="9996" width="10.140625" style="1" customWidth="1"/>
    <col min="9997" max="9997" width="7.42578125" style="1" customWidth="1"/>
    <col min="9998" max="9998" width="8.140625" style="1" customWidth="1"/>
    <col min="9999" max="10240" width="9.140625" style="1"/>
    <col min="10241" max="10241" width="8.42578125" style="1" customWidth="1"/>
    <col min="10242" max="10242" width="38.7109375" style="1" customWidth="1"/>
    <col min="10243" max="10243" width="7" style="1" customWidth="1"/>
    <col min="10244" max="10244" width="9.42578125" style="1" customWidth="1"/>
    <col min="10245" max="10245" width="8.42578125" style="1" customWidth="1"/>
    <col min="10246" max="10247" width="9.140625" style="1" hidden="1" customWidth="1"/>
    <col min="10248" max="10248" width="9.85546875" style="1" customWidth="1"/>
    <col min="10249" max="10249" width="9.42578125" style="1" customWidth="1"/>
    <col min="10250" max="10250" width="10.140625" style="1" customWidth="1"/>
    <col min="10251" max="10251" width="10.28515625" style="1" customWidth="1"/>
    <col min="10252" max="10252" width="10.140625" style="1" customWidth="1"/>
    <col min="10253" max="10253" width="7.42578125" style="1" customWidth="1"/>
    <col min="10254" max="10254" width="8.140625" style="1" customWidth="1"/>
    <col min="10255" max="10496" width="9.140625" style="1"/>
    <col min="10497" max="10497" width="8.42578125" style="1" customWidth="1"/>
    <col min="10498" max="10498" width="38.7109375" style="1" customWidth="1"/>
    <col min="10499" max="10499" width="7" style="1" customWidth="1"/>
    <col min="10500" max="10500" width="9.42578125" style="1" customWidth="1"/>
    <col min="10501" max="10501" width="8.42578125" style="1" customWidth="1"/>
    <col min="10502" max="10503" width="9.140625" style="1" hidden="1" customWidth="1"/>
    <col min="10504" max="10504" width="9.85546875" style="1" customWidth="1"/>
    <col min="10505" max="10505" width="9.42578125" style="1" customWidth="1"/>
    <col min="10506" max="10506" width="10.140625" style="1" customWidth="1"/>
    <col min="10507" max="10507" width="10.28515625" style="1" customWidth="1"/>
    <col min="10508" max="10508" width="10.140625" style="1" customWidth="1"/>
    <col min="10509" max="10509" width="7.42578125" style="1" customWidth="1"/>
    <col min="10510" max="10510" width="8.140625" style="1" customWidth="1"/>
    <col min="10511" max="10752" width="9.140625" style="1"/>
    <col min="10753" max="10753" width="8.42578125" style="1" customWidth="1"/>
    <col min="10754" max="10754" width="38.7109375" style="1" customWidth="1"/>
    <col min="10755" max="10755" width="7" style="1" customWidth="1"/>
    <col min="10756" max="10756" width="9.42578125" style="1" customWidth="1"/>
    <col min="10757" max="10757" width="8.42578125" style="1" customWidth="1"/>
    <col min="10758" max="10759" width="9.140625" style="1" hidden="1" customWidth="1"/>
    <col min="10760" max="10760" width="9.85546875" style="1" customWidth="1"/>
    <col min="10761" max="10761" width="9.42578125" style="1" customWidth="1"/>
    <col min="10762" max="10762" width="10.140625" style="1" customWidth="1"/>
    <col min="10763" max="10763" width="10.28515625" style="1" customWidth="1"/>
    <col min="10764" max="10764" width="10.140625" style="1" customWidth="1"/>
    <col min="10765" max="10765" width="7.42578125" style="1" customWidth="1"/>
    <col min="10766" max="10766" width="8.140625" style="1" customWidth="1"/>
    <col min="10767" max="11008" width="9.140625" style="1"/>
    <col min="11009" max="11009" width="8.42578125" style="1" customWidth="1"/>
    <col min="11010" max="11010" width="38.7109375" style="1" customWidth="1"/>
    <col min="11011" max="11011" width="7" style="1" customWidth="1"/>
    <col min="11012" max="11012" width="9.42578125" style="1" customWidth="1"/>
    <col min="11013" max="11013" width="8.42578125" style="1" customWidth="1"/>
    <col min="11014" max="11015" width="9.140625" style="1" hidden="1" customWidth="1"/>
    <col min="11016" max="11016" width="9.85546875" style="1" customWidth="1"/>
    <col min="11017" max="11017" width="9.42578125" style="1" customWidth="1"/>
    <col min="11018" max="11018" width="10.140625" style="1" customWidth="1"/>
    <col min="11019" max="11019" width="10.28515625" style="1" customWidth="1"/>
    <col min="11020" max="11020" width="10.140625" style="1" customWidth="1"/>
    <col min="11021" max="11021" width="7.42578125" style="1" customWidth="1"/>
    <col min="11022" max="11022" width="8.140625" style="1" customWidth="1"/>
    <col min="11023" max="11264" width="9.140625" style="1"/>
    <col min="11265" max="11265" width="8.42578125" style="1" customWidth="1"/>
    <col min="11266" max="11266" width="38.7109375" style="1" customWidth="1"/>
    <col min="11267" max="11267" width="7" style="1" customWidth="1"/>
    <col min="11268" max="11268" width="9.42578125" style="1" customWidth="1"/>
    <col min="11269" max="11269" width="8.42578125" style="1" customWidth="1"/>
    <col min="11270" max="11271" width="9.140625" style="1" hidden="1" customWidth="1"/>
    <col min="11272" max="11272" width="9.85546875" style="1" customWidth="1"/>
    <col min="11273" max="11273" width="9.42578125" style="1" customWidth="1"/>
    <col min="11274" max="11274" width="10.140625" style="1" customWidth="1"/>
    <col min="11275" max="11275" width="10.28515625" style="1" customWidth="1"/>
    <col min="11276" max="11276" width="10.140625" style="1" customWidth="1"/>
    <col min="11277" max="11277" width="7.42578125" style="1" customWidth="1"/>
    <col min="11278" max="11278" width="8.140625" style="1" customWidth="1"/>
    <col min="11279" max="11520" width="9.140625" style="1"/>
    <col min="11521" max="11521" width="8.42578125" style="1" customWidth="1"/>
    <col min="11522" max="11522" width="38.7109375" style="1" customWidth="1"/>
    <col min="11523" max="11523" width="7" style="1" customWidth="1"/>
    <col min="11524" max="11524" width="9.42578125" style="1" customWidth="1"/>
    <col min="11525" max="11525" width="8.42578125" style="1" customWidth="1"/>
    <col min="11526" max="11527" width="9.140625" style="1" hidden="1" customWidth="1"/>
    <col min="11528" max="11528" width="9.85546875" style="1" customWidth="1"/>
    <col min="11529" max="11529" width="9.42578125" style="1" customWidth="1"/>
    <col min="11530" max="11530" width="10.140625" style="1" customWidth="1"/>
    <col min="11531" max="11531" width="10.28515625" style="1" customWidth="1"/>
    <col min="11532" max="11532" width="10.140625" style="1" customWidth="1"/>
    <col min="11533" max="11533" width="7.42578125" style="1" customWidth="1"/>
    <col min="11534" max="11534" width="8.140625" style="1" customWidth="1"/>
    <col min="11535" max="11776" width="9.140625" style="1"/>
    <col min="11777" max="11777" width="8.42578125" style="1" customWidth="1"/>
    <col min="11778" max="11778" width="38.7109375" style="1" customWidth="1"/>
    <col min="11779" max="11779" width="7" style="1" customWidth="1"/>
    <col min="11780" max="11780" width="9.42578125" style="1" customWidth="1"/>
    <col min="11781" max="11781" width="8.42578125" style="1" customWidth="1"/>
    <col min="11782" max="11783" width="9.140625" style="1" hidden="1" customWidth="1"/>
    <col min="11784" max="11784" width="9.85546875" style="1" customWidth="1"/>
    <col min="11785" max="11785" width="9.42578125" style="1" customWidth="1"/>
    <col min="11786" max="11786" width="10.140625" style="1" customWidth="1"/>
    <col min="11787" max="11787" width="10.28515625" style="1" customWidth="1"/>
    <col min="11788" max="11788" width="10.140625" style="1" customWidth="1"/>
    <col min="11789" max="11789" width="7.42578125" style="1" customWidth="1"/>
    <col min="11790" max="11790" width="8.140625" style="1" customWidth="1"/>
    <col min="11791" max="12032" width="9.140625" style="1"/>
    <col min="12033" max="12033" width="8.42578125" style="1" customWidth="1"/>
    <col min="12034" max="12034" width="38.7109375" style="1" customWidth="1"/>
    <col min="12035" max="12035" width="7" style="1" customWidth="1"/>
    <col min="12036" max="12036" width="9.42578125" style="1" customWidth="1"/>
    <col min="12037" max="12037" width="8.42578125" style="1" customWidth="1"/>
    <col min="12038" max="12039" width="9.140625" style="1" hidden="1" customWidth="1"/>
    <col min="12040" max="12040" width="9.85546875" style="1" customWidth="1"/>
    <col min="12041" max="12041" width="9.42578125" style="1" customWidth="1"/>
    <col min="12042" max="12042" width="10.140625" style="1" customWidth="1"/>
    <col min="12043" max="12043" width="10.28515625" style="1" customWidth="1"/>
    <col min="12044" max="12044" width="10.140625" style="1" customWidth="1"/>
    <col min="12045" max="12045" width="7.42578125" style="1" customWidth="1"/>
    <col min="12046" max="12046" width="8.140625" style="1" customWidth="1"/>
    <col min="12047" max="12288" width="9.140625" style="1"/>
    <col min="12289" max="12289" width="8.42578125" style="1" customWidth="1"/>
    <col min="12290" max="12290" width="38.7109375" style="1" customWidth="1"/>
    <col min="12291" max="12291" width="7" style="1" customWidth="1"/>
    <col min="12292" max="12292" width="9.42578125" style="1" customWidth="1"/>
    <col min="12293" max="12293" width="8.42578125" style="1" customWidth="1"/>
    <col min="12294" max="12295" width="9.140625" style="1" hidden="1" customWidth="1"/>
    <col min="12296" max="12296" width="9.85546875" style="1" customWidth="1"/>
    <col min="12297" max="12297" width="9.42578125" style="1" customWidth="1"/>
    <col min="12298" max="12298" width="10.140625" style="1" customWidth="1"/>
    <col min="12299" max="12299" width="10.28515625" style="1" customWidth="1"/>
    <col min="12300" max="12300" width="10.140625" style="1" customWidth="1"/>
    <col min="12301" max="12301" width="7.42578125" style="1" customWidth="1"/>
    <col min="12302" max="12302" width="8.140625" style="1" customWidth="1"/>
    <col min="12303" max="12544" width="9.140625" style="1"/>
    <col min="12545" max="12545" width="8.42578125" style="1" customWidth="1"/>
    <col min="12546" max="12546" width="38.7109375" style="1" customWidth="1"/>
    <col min="12547" max="12547" width="7" style="1" customWidth="1"/>
    <col min="12548" max="12548" width="9.42578125" style="1" customWidth="1"/>
    <col min="12549" max="12549" width="8.42578125" style="1" customWidth="1"/>
    <col min="12550" max="12551" width="9.140625" style="1" hidden="1" customWidth="1"/>
    <col min="12552" max="12552" width="9.85546875" style="1" customWidth="1"/>
    <col min="12553" max="12553" width="9.42578125" style="1" customWidth="1"/>
    <col min="12554" max="12554" width="10.140625" style="1" customWidth="1"/>
    <col min="12555" max="12555" width="10.28515625" style="1" customWidth="1"/>
    <col min="12556" max="12556" width="10.140625" style="1" customWidth="1"/>
    <col min="12557" max="12557" width="7.42578125" style="1" customWidth="1"/>
    <col min="12558" max="12558" width="8.140625" style="1" customWidth="1"/>
    <col min="12559" max="12800" width="9.140625" style="1"/>
    <col min="12801" max="12801" width="8.42578125" style="1" customWidth="1"/>
    <col min="12802" max="12802" width="38.7109375" style="1" customWidth="1"/>
    <col min="12803" max="12803" width="7" style="1" customWidth="1"/>
    <col min="12804" max="12804" width="9.42578125" style="1" customWidth="1"/>
    <col min="12805" max="12805" width="8.42578125" style="1" customWidth="1"/>
    <col min="12806" max="12807" width="9.140625" style="1" hidden="1" customWidth="1"/>
    <col min="12808" max="12808" width="9.85546875" style="1" customWidth="1"/>
    <col min="12809" max="12809" width="9.42578125" style="1" customWidth="1"/>
    <col min="12810" max="12810" width="10.140625" style="1" customWidth="1"/>
    <col min="12811" max="12811" width="10.28515625" style="1" customWidth="1"/>
    <col min="12812" max="12812" width="10.140625" style="1" customWidth="1"/>
    <col min="12813" max="12813" width="7.42578125" style="1" customWidth="1"/>
    <col min="12814" max="12814" width="8.140625" style="1" customWidth="1"/>
    <col min="12815" max="13056" width="9.140625" style="1"/>
    <col min="13057" max="13057" width="8.42578125" style="1" customWidth="1"/>
    <col min="13058" max="13058" width="38.7109375" style="1" customWidth="1"/>
    <col min="13059" max="13059" width="7" style="1" customWidth="1"/>
    <col min="13060" max="13060" width="9.42578125" style="1" customWidth="1"/>
    <col min="13061" max="13061" width="8.42578125" style="1" customWidth="1"/>
    <col min="13062" max="13063" width="9.140625" style="1" hidden="1" customWidth="1"/>
    <col min="13064" max="13064" width="9.85546875" style="1" customWidth="1"/>
    <col min="13065" max="13065" width="9.42578125" style="1" customWidth="1"/>
    <col min="13066" max="13066" width="10.140625" style="1" customWidth="1"/>
    <col min="13067" max="13067" width="10.28515625" style="1" customWidth="1"/>
    <col min="13068" max="13068" width="10.140625" style="1" customWidth="1"/>
    <col min="13069" max="13069" width="7.42578125" style="1" customWidth="1"/>
    <col min="13070" max="13070" width="8.140625" style="1" customWidth="1"/>
    <col min="13071" max="13312" width="9.140625" style="1"/>
    <col min="13313" max="13313" width="8.42578125" style="1" customWidth="1"/>
    <col min="13314" max="13314" width="38.7109375" style="1" customWidth="1"/>
    <col min="13315" max="13315" width="7" style="1" customWidth="1"/>
    <col min="13316" max="13316" width="9.42578125" style="1" customWidth="1"/>
    <col min="13317" max="13317" width="8.42578125" style="1" customWidth="1"/>
    <col min="13318" max="13319" width="9.140625" style="1" hidden="1" customWidth="1"/>
    <col min="13320" max="13320" width="9.85546875" style="1" customWidth="1"/>
    <col min="13321" max="13321" width="9.42578125" style="1" customWidth="1"/>
    <col min="13322" max="13322" width="10.140625" style="1" customWidth="1"/>
    <col min="13323" max="13323" width="10.28515625" style="1" customWidth="1"/>
    <col min="13324" max="13324" width="10.140625" style="1" customWidth="1"/>
    <col min="13325" max="13325" width="7.42578125" style="1" customWidth="1"/>
    <col min="13326" max="13326" width="8.140625" style="1" customWidth="1"/>
    <col min="13327" max="13568" width="9.140625" style="1"/>
    <col min="13569" max="13569" width="8.42578125" style="1" customWidth="1"/>
    <col min="13570" max="13570" width="38.7109375" style="1" customWidth="1"/>
    <col min="13571" max="13571" width="7" style="1" customWidth="1"/>
    <col min="13572" max="13572" width="9.42578125" style="1" customWidth="1"/>
    <col min="13573" max="13573" width="8.42578125" style="1" customWidth="1"/>
    <col min="13574" max="13575" width="9.140625" style="1" hidden="1" customWidth="1"/>
    <col min="13576" max="13576" width="9.85546875" style="1" customWidth="1"/>
    <col min="13577" max="13577" width="9.42578125" style="1" customWidth="1"/>
    <col min="13578" max="13578" width="10.140625" style="1" customWidth="1"/>
    <col min="13579" max="13579" width="10.28515625" style="1" customWidth="1"/>
    <col min="13580" max="13580" width="10.140625" style="1" customWidth="1"/>
    <col min="13581" max="13581" width="7.42578125" style="1" customWidth="1"/>
    <col min="13582" max="13582" width="8.140625" style="1" customWidth="1"/>
    <col min="13583" max="13824" width="9.140625" style="1"/>
    <col min="13825" max="13825" width="8.42578125" style="1" customWidth="1"/>
    <col min="13826" max="13826" width="38.7109375" style="1" customWidth="1"/>
    <col min="13827" max="13827" width="7" style="1" customWidth="1"/>
    <col min="13828" max="13828" width="9.42578125" style="1" customWidth="1"/>
    <col min="13829" max="13829" width="8.42578125" style="1" customWidth="1"/>
    <col min="13830" max="13831" width="9.140625" style="1" hidden="1" customWidth="1"/>
    <col min="13832" max="13832" width="9.85546875" style="1" customWidth="1"/>
    <col min="13833" max="13833" width="9.42578125" style="1" customWidth="1"/>
    <col min="13834" max="13834" width="10.140625" style="1" customWidth="1"/>
    <col min="13835" max="13835" width="10.28515625" style="1" customWidth="1"/>
    <col min="13836" max="13836" width="10.140625" style="1" customWidth="1"/>
    <col min="13837" max="13837" width="7.42578125" style="1" customWidth="1"/>
    <col min="13838" max="13838" width="8.140625" style="1" customWidth="1"/>
    <col min="13839" max="14080" width="9.140625" style="1"/>
    <col min="14081" max="14081" width="8.42578125" style="1" customWidth="1"/>
    <col min="14082" max="14082" width="38.7109375" style="1" customWidth="1"/>
    <col min="14083" max="14083" width="7" style="1" customWidth="1"/>
    <col min="14084" max="14084" width="9.42578125" style="1" customWidth="1"/>
    <col min="14085" max="14085" width="8.42578125" style="1" customWidth="1"/>
    <col min="14086" max="14087" width="9.140625" style="1" hidden="1" customWidth="1"/>
    <col min="14088" max="14088" width="9.85546875" style="1" customWidth="1"/>
    <col min="14089" max="14089" width="9.42578125" style="1" customWidth="1"/>
    <col min="14090" max="14090" width="10.140625" style="1" customWidth="1"/>
    <col min="14091" max="14091" width="10.28515625" style="1" customWidth="1"/>
    <col min="14092" max="14092" width="10.140625" style="1" customWidth="1"/>
    <col min="14093" max="14093" width="7.42578125" style="1" customWidth="1"/>
    <col min="14094" max="14094" width="8.140625" style="1" customWidth="1"/>
    <col min="14095" max="14336" width="9.140625" style="1"/>
    <col min="14337" max="14337" width="8.42578125" style="1" customWidth="1"/>
    <col min="14338" max="14338" width="38.7109375" style="1" customWidth="1"/>
    <col min="14339" max="14339" width="7" style="1" customWidth="1"/>
    <col min="14340" max="14340" width="9.42578125" style="1" customWidth="1"/>
    <col min="14341" max="14341" width="8.42578125" style="1" customWidth="1"/>
    <col min="14342" max="14343" width="9.140625" style="1" hidden="1" customWidth="1"/>
    <col min="14344" max="14344" width="9.85546875" style="1" customWidth="1"/>
    <col min="14345" max="14345" width="9.42578125" style="1" customWidth="1"/>
    <col min="14346" max="14346" width="10.140625" style="1" customWidth="1"/>
    <col min="14347" max="14347" width="10.28515625" style="1" customWidth="1"/>
    <col min="14348" max="14348" width="10.140625" style="1" customWidth="1"/>
    <col min="14349" max="14349" width="7.42578125" style="1" customWidth="1"/>
    <col min="14350" max="14350" width="8.140625" style="1" customWidth="1"/>
    <col min="14351" max="14592" width="9.140625" style="1"/>
    <col min="14593" max="14593" width="8.42578125" style="1" customWidth="1"/>
    <col min="14594" max="14594" width="38.7109375" style="1" customWidth="1"/>
    <col min="14595" max="14595" width="7" style="1" customWidth="1"/>
    <col min="14596" max="14596" width="9.42578125" style="1" customWidth="1"/>
    <col min="14597" max="14597" width="8.42578125" style="1" customWidth="1"/>
    <col min="14598" max="14599" width="9.140625" style="1" hidden="1" customWidth="1"/>
    <col min="14600" max="14600" width="9.85546875" style="1" customWidth="1"/>
    <col min="14601" max="14601" width="9.42578125" style="1" customWidth="1"/>
    <col min="14602" max="14602" width="10.140625" style="1" customWidth="1"/>
    <col min="14603" max="14603" width="10.28515625" style="1" customWidth="1"/>
    <col min="14604" max="14604" width="10.140625" style="1" customWidth="1"/>
    <col min="14605" max="14605" width="7.42578125" style="1" customWidth="1"/>
    <col min="14606" max="14606" width="8.140625" style="1" customWidth="1"/>
    <col min="14607" max="14848" width="9.140625" style="1"/>
    <col min="14849" max="14849" width="8.42578125" style="1" customWidth="1"/>
    <col min="14850" max="14850" width="38.7109375" style="1" customWidth="1"/>
    <col min="14851" max="14851" width="7" style="1" customWidth="1"/>
    <col min="14852" max="14852" width="9.42578125" style="1" customWidth="1"/>
    <col min="14853" max="14853" width="8.42578125" style="1" customWidth="1"/>
    <col min="14854" max="14855" width="9.140625" style="1" hidden="1" customWidth="1"/>
    <col min="14856" max="14856" width="9.85546875" style="1" customWidth="1"/>
    <col min="14857" max="14857" width="9.42578125" style="1" customWidth="1"/>
    <col min="14858" max="14858" width="10.140625" style="1" customWidth="1"/>
    <col min="14859" max="14859" width="10.28515625" style="1" customWidth="1"/>
    <col min="14860" max="14860" width="10.140625" style="1" customWidth="1"/>
    <col min="14861" max="14861" width="7.42578125" style="1" customWidth="1"/>
    <col min="14862" max="14862" width="8.140625" style="1" customWidth="1"/>
    <col min="14863" max="15104" width="9.140625" style="1"/>
    <col min="15105" max="15105" width="8.42578125" style="1" customWidth="1"/>
    <col min="15106" max="15106" width="38.7109375" style="1" customWidth="1"/>
    <col min="15107" max="15107" width="7" style="1" customWidth="1"/>
    <col min="15108" max="15108" width="9.42578125" style="1" customWidth="1"/>
    <col min="15109" max="15109" width="8.42578125" style="1" customWidth="1"/>
    <col min="15110" max="15111" width="9.140625" style="1" hidden="1" customWidth="1"/>
    <col min="15112" max="15112" width="9.85546875" style="1" customWidth="1"/>
    <col min="15113" max="15113" width="9.42578125" style="1" customWidth="1"/>
    <col min="15114" max="15114" width="10.140625" style="1" customWidth="1"/>
    <col min="15115" max="15115" width="10.28515625" style="1" customWidth="1"/>
    <col min="15116" max="15116" width="10.140625" style="1" customWidth="1"/>
    <col min="15117" max="15117" width="7.42578125" style="1" customWidth="1"/>
    <col min="15118" max="15118" width="8.140625" style="1" customWidth="1"/>
    <col min="15119" max="15360" width="9.140625" style="1"/>
    <col min="15361" max="15361" width="8.42578125" style="1" customWidth="1"/>
    <col min="15362" max="15362" width="38.7109375" style="1" customWidth="1"/>
    <col min="15363" max="15363" width="7" style="1" customWidth="1"/>
    <col min="15364" max="15364" width="9.42578125" style="1" customWidth="1"/>
    <col min="15365" max="15365" width="8.42578125" style="1" customWidth="1"/>
    <col min="15366" max="15367" width="9.140625" style="1" hidden="1" customWidth="1"/>
    <col min="15368" max="15368" width="9.85546875" style="1" customWidth="1"/>
    <col min="15369" max="15369" width="9.42578125" style="1" customWidth="1"/>
    <col min="15370" max="15370" width="10.140625" style="1" customWidth="1"/>
    <col min="15371" max="15371" width="10.28515625" style="1" customWidth="1"/>
    <col min="15372" max="15372" width="10.140625" style="1" customWidth="1"/>
    <col min="15373" max="15373" width="7.42578125" style="1" customWidth="1"/>
    <col min="15374" max="15374" width="8.140625" style="1" customWidth="1"/>
    <col min="15375" max="15616" width="9.140625" style="1"/>
    <col min="15617" max="15617" width="8.42578125" style="1" customWidth="1"/>
    <col min="15618" max="15618" width="38.7109375" style="1" customWidth="1"/>
    <col min="15619" max="15619" width="7" style="1" customWidth="1"/>
    <col min="15620" max="15620" width="9.42578125" style="1" customWidth="1"/>
    <col min="15621" max="15621" width="8.42578125" style="1" customWidth="1"/>
    <col min="15622" max="15623" width="9.140625" style="1" hidden="1" customWidth="1"/>
    <col min="15624" max="15624" width="9.85546875" style="1" customWidth="1"/>
    <col min="15625" max="15625" width="9.42578125" style="1" customWidth="1"/>
    <col min="15626" max="15626" width="10.140625" style="1" customWidth="1"/>
    <col min="15627" max="15627" width="10.28515625" style="1" customWidth="1"/>
    <col min="15628" max="15628" width="10.140625" style="1" customWidth="1"/>
    <col min="15629" max="15629" width="7.42578125" style="1" customWidth="1"/>
    <col min="15630" max="15630" width="8.140625" style="1" customWidth="1"/>
    <col min="15631" max="15872" width="9.140625" style="1"/>
    <col min="15873" max="15873" width="8.42578125" style="1" customWidth="1"/>
    <col min="15874" max="15874" width="38.7109375" style="1" customWidth="1"/>
    <col min="15875" max="15875" width="7" style="1" customWidth="1"/>
    <col min="15876" max="15876" width="9.42578125" style="1" customWidth="1"/>
    <col min="15877" max="15877" width="8.42578125" style="1" customWidth="1"/>
    <col min="15878" max="15879" width="9.140625" style="1" hidden="1" customWidth="1"/>
    <col min="15880" max="15880" width="9.85546875" style="1" customWidth="1"/>
    <col min="15881" max="15881" width="9.42578125" style="1" customWidth="1"/>
    <col min="15882" max="15882" width="10.140625" style="1" customWidth="1"/>
    <col min="15883" max="15883" width="10.28515625" style="1" customWidth="1"/>
    <col min="15884" max="15884" width="10.140625" style="1" customWidth="1"/>
    <col min="15885" max="15885" width="7.42578125" style="1" customWidth="1"/>
    <col min="15886" max="15886" width="8.140625" style="1" customWidth="1"/>
    <col min="15887" max="16128" width="9.140625" style="1"/>
    <col min="16129" max="16129" width="8.42578125" style="1" customWidth="1"/>
    <col min="16130" max="16130" width="38.7109375" style="1" customWidth="1"/>
    <col min="16131" max="16131" width="7" style="1" customWidth="1"/>
    <col min="16132" max="16132" width="9.42578125" style="1" customWidth="1"/>
    <col min="16133" max="16133" width="8.42578125" style="1" customWidth="1"/>
    <col min="16134" max="16135" width="9.140625" style="1" hidden="1" customWidth="1"/>
    <col min="16136" max="16136" width="9.85546875" style="1" customWidth="1"/>
    <col min="16137" max="16137" width="9.42578125" style="1" customWidth="1"/>
    <col min="16138" max="16138" width="10.140625" style="1" customWidth="1"/>
    <col min="16139" max="16139" width="10.28515625" style="1" customWidth="1"/>
    <col min="16140" max="16140" width="10.140625" style="1" customWidth="1"/>
    <col min="16141" max="16141" width="7.42578125" style="1" customWidth="1"/>
    <col min="16142" max="16142" width="8.140625" style="1" customWidth="1"/>
    <col min="16143" max="16384" width="9.140625" style="1"/>
  </cols>
  <sheetData>
    <row r="1" spans="1:14" ht="10.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0.5" customHeight="1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0.5" customHeight="1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0.5" customHeight="1">
      <c r="A4" s="179" t="s">
        <v>1089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1:14" ht="10.5" customHeight="1">
      <c r="A5" s="1" t="s">
        <v>3</v>
      </c>
      <c r="G5" s="1" t="s">
        <v>4</v>
      </c>
    </row>
    <row r="6" spans="1:14" ht="10.5" customHeight="1">
      <c r="A6" s="1" t="s">
        <v>5</v>
      </c>
      <c r="G6" s="1" t="s">
        <v>6</v>
      </c>
      <c r="L6" s="2" t="s">
        <v>7</v>
      </c>
    </row>
    <row r="7" spans="1:14" ht="10.5" customHeight="1">
      <c r="A7" s="1" t="s">
        <v>8</v>
      </c>
      <c r="F7" s="3"/>
      <c r="G7" s="1" t="s">
        <v>9</v>
      </c>
      <c r="L7" s="4">
        <v>1</v>
      </c>
    </row>
    <row r="8" spans="1:14" ht="10.5" customHeight="1">
      <c r="A8" s="1" t="s">
        <v>10</v>
      </c>
      <c r="G8" s="1" t="s">
        <v>11</v>
      </c>
      <c r="L8" s="4">
        <v>1</v>
      </c>
    </row>
    <row r="9" spans="1:14" ht="10.5" customHeight="1">
      <c r="A9" s="1" t="s">
        <v>12</v>
      </c>
      <c r="G9" s="1" t="s">
        <v>13</v>
      </c>
      <c r="L9" s="4">
        <v>51</v>
      </c>
    </row>
    <row r="10" spans="1:14" ht="10.5" customHeight="1">
      <c r="A10" s="1" t="s">
        <v>14</v>
      </c>
      <c r="G10" s="1" t="s">
        <v>15</v>
      </c>
      <c r="L10" s="5"/>
    </row>
    <row r="11" spans="1:14" ht="10.5" customHeight="1">
      <c r="A11" s="1" t="s">
        <v>16</v>
      </c>
      <c r="G11" s="1" t="s">
        <v>17</v>
      </c>
    </row>
    <row r="12" spans="1:14" ht="10.5" customHeight="1">
      <c r="A12" s="1" t="s">
        <v>18</v>
      </c>
      <c r="F12" s="3">
        <v>2</v>
      </c>
      <c r="G12" s="1" t="s">
        <v>19</v>
      </c>
      <c r="N12" s="3">
        <v>206007</v>
      </c>
    </row>
    <row r="13" spans="1:14" ht="10.5" customHeight="1">
      <c r="G13" s="1" t="s">
        <v>20</v>
      </c>
    </row>
    <row r="15" spans="1:14" ht="12.75" customHeight="1">
      <c r="A15" s="6" t="s">
        <v>21</v>
      </c>
      <c r="B15" s="180" t="s">
        <v>22</v>
      </c>
      <c r="C15" s="181"/>
      <c r="D15" s="186" t="s">
        <v>23</v>
      </c>
      <c r="E15" s="180" t="s">
        <v>24</v>
      </c>
      <c r="F15" s="189"/>
      <c r="G15" s="181"/>
      <c r="H15" s="186" t="s">
        <v>25</v>
      </c>
      <c r="I15" s="7" t="s">
        <v>26</v>
      </c>
      <c r="J15" s="7" t="s">
        <v>27</v>
      </c>
      <c r="K15" s="186" t="s">
        <v>28</v>
      </c>
      <c r="L15" s="180" t="s">
        <v>29</v>
      </c>
      <c r="M15" s="181"/>
      <c r="N15" s="186" t="s">
        <v>30</v>
      </c>
    </row>
    <row r="16" spans="1:14" ht="12" customHeight="1">
      <c r="A16" s="8" t="s">
        <v>31</v>
      </c>
      <c r="B16" s="182"/>
      <c r="C16" s="183"/>
      <c r="D16" s="187"/>
      <c r="E16" s="182" t="s">
        <v>32</v>
      </c>
      <c r="F16" s="191"/>
      <c r="G16" s="183"/>
      <c r="H16" s="187"/>
      <c r="I16" s="9" t="s">
        <v>33</v>
      </c>
      <c r="J16" s="9" t="s">
        <v>34</v>
      </c>
      <c r="K16" s="187"/>
      <c r="L16" s="182" t="s">
        <v>35</v>
      </c>
      <c r="M16" s="183"/>
      <c r="N16" s="187"/>
    </row>
    <row r="17" spans="1:14" ht="9" customHeight="1">
      <c r="A17" s="10"/>
      <c r="B17" s="182"/>
      <c r="C17" s="183"/>
      <c r="D17" s="187"/>
      <c r="E17" s="192"/>
      <c r="F17" s="193"/>
      <c r="G17" s="194"/>
      <c r="H17" s="187"/>
      <c r="I17" s="11"/>
      <c r="J17" s="9" t="s">
        <v>36</v>
      </c>
      <c r="K17" s="187"/>
      <c r="L17" s="182" t="s">
        <v>37</v>
      </c>
      <c r="M17" s="183"/>
      <c r="N17" s="187"/>
    </row>
    <row r="18" spans="1:14" ht="9" customHeight="1">
      <c r="A18" s="10"/>
      <c r="B18" s="182"/>
      <c r="C18" s="183"/>
      <c r="D18" s="187"/>
      <c r="E18" s="192"/>
      <c r="F18" s="193"/>
      <c r="G18" s="194"/>
      <c r="H18" s="187"/>
      <c r="I18" s="11"/>
      <c r="J18" s="11"/>
      <c r="K18" s="187"/>
      <c r="L18" s="182" t="s">
        <v>38</v>
      </c>
      <c r="M18" s="183"/>
      <c r="N18" s="187"/>
    </row>
    <row r="19" spans="1:14" ht="7.5" customHeight="1">
      <c r="A19" s="10"/>
      <c r="B19" s="184"/>
      <c r="C19" s="185"/>
      <c r="D19" s="187"/>
      <c r="E19" s="195"/>
      <c r="F19" s="196"/>
      <c r="G19" s="197"/>
      <c r="H19" s="187"/>
      <c r="I19" s="11"/>
      <c r="J19" s="11"/>
      <c r="K19" s="187"/>
      <c r="L19" s="184" t="s">
        <v>39</v>
      </c>
      <c r="M19" s="185"/>
      <c r="N19" s="187"/>
    </row>
    <row r="20" spans="1:14" ht="21" customHeight="1">
      <c r="A20" s="10"/>
      <c r="B20" s="186" t="s">
        <v>40</v>
      </c>
      <c r="C20" s="186" t="s">
        <v>31</v>
      </c>
      <c r="D20" s="187"/>
      <c r="E20" s="186" t="s">
        <v>41</v>
      </c>
      <c r="F20" s="186" t="s">
        <v>42</v>
      </c>
      <c r="G20" s="186" t="s">
        <v>43</v>
      </c>
      <c r="H20" s="187"/>
      <c r="I20" s="11"/>
      <c r="J20" s="11"/>
      <c r="K20" s="187"/>
      <c r="L20" s="186" t="s">
        <v>44</v>
      </c>
      <c r="M20" s="7" t="s">
        <v>45</v>
      </c>
      <c r="N20" s="187"/>
    </row>
    <row r="21" spans="1:14" ht="33" customHeight="1">
      <c r="A21" s="12"/>
      <c r="B21" s="188"/>
      <c r="C21" s="188"/>
      <c r="D21" s="188"/>
      <c r="E21" s="188"/>
      <c r="F21" s="188"/>
      <c r="G21" s="188"/>
      <c r="H21" s="188"/>
      <c r="I21" s="13"/>
      <c r="J21" s="13"/>
      <c r="K21" s="188"/>
      <c r="L21" s="188"/>
      <c r="M21" s="14" t="s">
        <v>46</v>
      </c>
      <c r="N21" s="188"/>
    </row>
    <row r="22" spans="1:14" ht="13.5" customHeight="1" thickBot="1">
      <c r="A22" s="15" t="s">
        <v>47</v>
      </c>
      <c r="B22" s="16" t="s">
        <v>48</v>
      </c>
      <c r="C22" s="16" t="s">
        <v>49</v>
      </c>
      <c r="D22" s="7" t="s">
        <v>50</v>
      </c>
      <c r="E22" s="7" t="s">
        <v>51</v>
      </c>
      <c r="F22" s="7" t="s">
        <v>52</v>
      </c>
      <c r="G22" s="7" t="s">
        <v>53</v>
      </c>
      <c r="H22" s="7" t="s">
        <v>54</v>
      </c>
      <c r="I22" s="7" t="s">
        <v>55</v>
      </c>
      <c r="J22" s="7" t="s">
        <v>56</v>
      </c>
      <c r="K22" s="7" t="s">
        <v>57</v>
      </c>
      <c r="L22" s="7" t="s">
        <v>58</v>
      </c>
      <c r="M22" s="7" t="s">
        <v>59</v>
      </c>
      <c r="N22" s="7" t="s">
        <v>60</v>
      </c>
    </row>
    <row r="23" spans="1:14" ht="18" customHeight="1" thickBot="1">
      <c r="A23" s="17">
        <v>1100000</v>
      </c>
      <c r="B23" s="18" t="s">
        <v>61</v>
      </c>
      <c r="C23" s="19" t="s">
        <v>62</v>
      </c>
      <c r="D23" s="20">
        <f t="shared" ref="D23:N23" si="0">D25+D34+D70+D79+D84+D107+D123</f>
        <v>243300.4</v>
      </c>
      <c r="E23" s="21">
        <f t="shared" si="0"/>
        <v>30.330300000000079</v>
      </c>
      <c r="F23" s="20">
        <f t="shared" si="0"/>
        <v>0</v>
      </c>
      <c r="G23" s="20">
        <f t="shared" si="0"/>
        <v>0</v>
      </c>
      <c r="H23" s="20">
        <f t="shared" si="0"/>
        <v>243330.7303</v>
      </c>
      <c r="I23" s="20">
        <f t="shared" si="0"/>
        <v>0</v>
      </c>
      <c r="J23" s="21">
        <f t="shared" si="0"/>
        <v>93627.69690000001</v>
      </c>
      <c r="K23" s="21">
        <f t="shared" si="0"/>
        <v>93627.69690000001</v>
      </c>
      <c r="L23" s="20">
        <f t="shared" si="0"/>
        <v>0</v>
      </c>
      <c r="M23" s="20">
        <f t="shared" si="0"/>
        <v>0</v>
      </c>
      <c r="N23" s="20">
        <f t="shared" si="0"/>
        <v>0</v>
      </c>
    </row>
    <row r="24" spans="1:14" ht="15" hidden="1" customHeight="1">
      <c r="A24" s="22"/>
      <c r="B24" s="23" t="s">
        <v>63</v>
      </c>
      <c r="C24" s="24"/>
      <c r="D24" s="25"/>
      <c r="E24" s="25"/>
      <c r="F24" s="25"/>
      <c r="G24" s="25"/>
      <c r="H24" s="25"/>
      <c r="I24" s="25"/>
      <c r="J24" s="26"/>
      <c r="K24" s="26"/>
      <c r="L24" s="25"/>
      <c r="M24" s="25"/>
      <c r="N24" s="25"/>
    </row>
    <row r="25" spans="1:14" ht="15" customHeight="1" thickBot="1">
      <c r="A25" s="17">
        <v>1110000</v>
      </c>
      <c r="B25" s="27" t="s">
        <v>64</v>
      </c>
      <c r="C25" s="19" t="s">
        <v>62</v>
      </c>
      <c r="D25" s="28">
        <f t="shared" ref="D25:N25" si="1">D27+D28+D33</f>
        <v>203516.5</v>
      </c>
      <c r="E25" s="28">
        <f t="shared" si="1"/>
        <v>0</v>
      </c>
      <c r="F25" s="28">
        <f t="shared" si="1"/>
        <v>0</v>
      </c>
      <c r="G25" s="28">
        <f t="shared" si="1"/>
        <v>0</v>
      </c>
      <c r="H25" s="28">
        <f t="shared" si="1"/>
        <v>203516.5</v>
      </c>
      <c r="I25" s="28">
        <f t="shared" si="1"/>
        <v>0</v>
      </c>
      <c r="J25" s="29">
        <f t="shared" si="1"/>
        <v>80762.27</v>
      </c>
      <c r="K25" s="29">
        <f t="shared" si="1"/>
        <v>80762.27</v>
      </c>
      <c r="L25" s="28">
        <f t="shared" si="1"/>
        <v>0</v>
      </c>
      <c r="M25" s="28">
        <f t="shared" si="1"/>
        <v>0</v>
      </c>
      <c r="N25" s="28">
        <f t="shared" si="1"/>
        <v>0</v>
      </c>
    </row>
    <row r="26" spans="1:14" ht="15" hidden="1" customHeight="1">
      <c r="A26" s="30">
        <v>1110000</v>
      </c>
      <c r="B26" s="31" t="s">
        <v>65</v>
      </c>
      <c r="C26" s="32" t="s">
        <v>62</v>
      </c>
      <c r="D26" s="28">
        <f t="shared" ref="D26:N26" si="2">D27+D31+D32+D33+D28+D29+D30</f>
        <v>203516.5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203516.5</v>
      </c>
      <c r="I26" s="28">
        <f t="shared" si="2"/>
        <v>0</v>
      </c>
      <c r="J26" s="29">
        <f t="shared" si="2"/>
        <v>80762.27</v>
      </c>
      <c r="K26" s="29">
        <f t="shared" si="2"/>
        <v>80762.27</v>
      </c>
      <c r="L26" s="28">
        <f t="shared" si="2"/>
        <v>0</v>
      </c>
      <c r="M26" s="28">
        <f t="shared" si="2"/>
        <v>0</v>
      </c>
      <c r="N26" s="28">
        <f t="shared" si="2"/>
        <v>0</v>
      </c>
    </row>
    <row r="27" spans="1:14" ht="15" customHeight="1">
      <c r="A27" s="33">
        <v>1111000</v>
      </c>
      <c r="B27" s="34" t="s">
        <v>66</v>
      </c>
      <c r="C27" s="35" t="s">
        <v>67</v>
      </c>
      <c r="D27" s="25">
        <v>185516.5</v>
      </c>
      <c r="E27" s="25"/>
      <c r="F27" s="25"/>
      <c r="G27" s="25"/>
      <c r="H27" s="25">
        <v>185516.5</v>
      </c>
      <c r="I27" s="25"/>
      <c r="J27" s="26">
        <v>76857.384000000005</v>
      </c>
      <c r="K27" s="26">
        <f>J27</f>
        <v>76857.384000000005</v>
      </c>
      <c r="L27" s="25">
        <f t="shared" ref="L27:L33" si="3">K27-J27</f>
        <v>0</v>
      </c>
      <c r="M27" s="25"/>
      <c r="N27" s="25"/>
    </row>
    <row r="28" spans="1:14" ht="20.25" customHeight="1">
      <c r="A28" s="36">
        <v>1112000</v>
      </c>
      <c r="B28" s="37" t="s">
        <v>68</v>
      </c>
      <c r="C28" s="38" t="s">
        <v>69</v>
      </c>
      <c r="D28" s="25">
        <v>18000</v>
      </c>
      <c r="E28" s="25"/>
      <c r="F28" s="25"/>
      <c r="G28" s="25"/>
      <c r="H28" s="39">
        <f t="shared" ref="H28:H33" si="4">D28+E28+F28+G28</f>
        <v>18000</v>
      </c>
      <c r="I28" s="25"/>
      <c r="J28" s="26">
        <v>3904.886</v>
      </c>
      <c r="K28" s="26">
        <f t="shared" ref="K28:K91" si="5">J28</f>
        <v>3904.886</v>
      </c>
      <c r="L28" s="25">
        <f t="shared" si="3"/>
        <v>0</v>
      </c>
      <c r="M28" s="25"/>
      <c r="N28" s="25"/>
    </row>
    <row r="29" spans="1:14" ht="21.75" hidden="1" customHeight="1">
      <c r="A29" s="36">
        <v>1113000</v>
      </c>
      <c r="B29" s="37" t="s">
        <v>70</v>
      </c>
      <c r="C29" s="38" t="s">
        <v>71</v>
      </c>
      <c r="D29" s="25"/>
      <c r="E29" s="25"/>
      <c r="F29" s="25"/>
      <c r="G29" s="25"/>
      <c r="H29" s="39">
        <f t="shared" si="4"/>
        <v>0</v>
      </c>
      <c r="I29" s="25"/>
      <c r="J29" s="26"/>
      <c r="K29" s="26">
        <f t="shared" si="5"/>
        <v>0</v>
      </c>
      <c r="L29" s="25">
        <f t="shared" si="3"/>
        <v>0</v>
      </c>
      <c r="M29" s="25"/>
      <c r="N29" s="25"/>
    </row>
    <row r="30" spans="1:14" ht="21" hidden="1" customHeight="1">
      <c r="A30" s="36">
        <v>1114000</v>
      </c>
      <c r="B30" s="37" t="s">
        <v>72</v>
      </c>
      <c r="C30" s="38" t="s">
        <v>73</v>
      </c>
      <c r="D30" s="25"/>
      <c r="E30" s="25"/>
      <c r="F30" s="25"/>
      <c r="G30" s="25"/>
      <c r="H30" s="39">
        <f t="shared" si="4"/>
        <v>0</v>
      </c>
      <c r="I30" s="25"/>
      <c r="J30" s="26"/>
      <c r="K30" s="26">
        <f t="shared" si="5"/>
        <v>0</v>
      </c>
      <c r="L30" s="25">
        <f t="shared" si="3"/>
        <v>0</v>
      </c>
      <c r="M30" s="25"/>
      <c r="N30" s="25"/>
    </row>
    <row r="31" spans="1:14" ht="15" hidden="1" customHeight="1">
      <c r="A31" s="36">
        <v>1115000</v>
      </c>
      <c r="B31" s="37" t="s">
        <v>74</v>
      </c>
      <c r="C31" s="38" t="s">
        <v>75</v>
      </c>
      <c r="D31" s="25"/>
      <c r="E31" s="25"/>
      <c r="F31" s="25"/>
      <c r="G31" s="25"/>
      <c r="H31" s="39">
        <f t="shared" si="4"/>
        <v>0</v>
      </c>
      <c r="I31" s="25"/>
      <c r="J31" s="26"/>
      <c r="K31" s="26">
        <f t="shared" si="5"/>
        <v>0</v>
      </c>
      <c r="L31" s="25">
        <f t="shared" si="3"/>
        <v>0</v>
      </c>
      <c r="M31" s="25"/>
      <c r="N31" s="25"/>
    </row>
    <row r="32" spans="1:14" ht="15" hidden="1" customHeight="1">
      <c r="A32" s="36">
        <v>1116000</v>
      </c>
      <c r="B32" s="37" t="s">
        <v>76</v>
      </c>
      <c r="C32" s="38" t="s">
        <v>77</v>
      </c>
      <c r="D32" s="25"/>
      <c r="E32" s="25"/>
      <c r="F32" s="25"/>
      <c r="G32" s="25"/>
      <c r="H32" s="39">
        <f t="shared" si="4"/>
        <v>0</v>
      </c>
      <c r="I32" s="25"/>
      <c r="J32" s="26"/>
      <c r="K32" s="26">
        <f t="shared" si="5"/>
        <v>0</v>
      </c>
      <c r="L32" s="25">
        <f t="shared" si="3"/>
        <v>0</v>
      </c>
      <c r="M32" s="25"/>
      <c r="N32" s="25"/>
    </row>
    <row r="33" spans="1:14" ht="15" hidden="1" customHeight="1">
      <c r="A33" s="40">
        <v>1117000</v>
      </c>
      <c r="B33" s="41" t="s">
        <v>78</v>
      </c>
      <c r="C33" s="42" t="s">
        <v>79</v>
      </c>
      <c r="D33" s="25"/>
      <c r="E33" s="25"/>
      <c r="F33" s="25"/>
      <c r="G33" s="25"/>
      <c r="H33" s="39">
        <f t="shared" si="4"/>
        <v>0</v>
      </c>
      <c r="I33" s="25"/>
      <c r="J33" s="26"/>
      <c r="K33" s="26">
        <f t="shared" si="5"/>
        <v>0</v>
      </c>
      <c r="L33" s="25">
        <f t="shared" si="3"/>
        <v>0</v>
      </c>
      <c r="M33" s="25"/>
      <c r="N33" s="25"/>
    </row>
    <row r="34" spans="1:14" ht="15" hidden="1" customHeight="1">
      <c r="A34" s="43">
        <v>1120000</v>
      </c>
      <c r="B34" s="44" t="s">
        <v>80</v>
      </c>
      <c r="C34" s="19" t="s">
        <v>62</v>
      </c>
      <c r="D34" s="39">
        <f t="shared" ref="D34:N34" si="6">D35+D43+D47+D56+D58+D61</f>
        <v>39683.9</v>
      </c>
      <c r="E34" s="39">
        <f t="shared" si="6"/>
        <v>30.330300000000079</v>
      </c>
      <c r="F34" s="39">
        <f t="shared" si="6"/>
        <v>0</v>
      </c>
      <c r="G34" s="39">
        <f t="shared" si="6"/>
        <v>0</v>
      </c>
      <c r="H34" s="39">
        <f t="shared" si="6"/>
        <v>39714.230299999996</v>
      </c>
      <c r="I34" s="39">
        <f t="shared" si="6"/>
        <v>0</v>
      </c>
      <c r="J34" s="45">
        <f t="shared" si="6"/>
        <v>12865.4269</v>
      </c>
      <c r="K34" s="26">
        <f t="shared" si="5"/>
        <v>12865.4269</v>
      </c>
      <c r="L34" s="39">
        <f t="shared" si="6"/>
        <v>0</v>
      </c>
      <c r="M34" s="39">
        <f t="shared" si="6"/>
        <v>0</v>
      </c>
      <c r="N34" s="39">
        <f t="shared" si="6"/>
        <v>0</v>
      </c>
    </row>
    <row r="35" spans="1:14" ht="15" hidden="1" customHeight="1">
      <c r="A35" s="30">
        <v>1121000</v>
      </c>
      <c r="B35" s="46" t="s">
        <v>81</v>
      </c>
      <c r="C35" s="47"/>
      <c r="D35" s="39">
        <f t="shared" ref="D35:N35" si="7">D36+D37+D38+D39+D40+D41</f>
        <v>9393.9</v>
      </c>
      <c r="E35" s="39">
        <f t="shared" si="7"/>
        <v>293.33030000000002</v>
      </c>
      <c r="F35" s="39">
        <f t="shared" si="7"/>
        <v>0</v>
      </c>
      <c r="G35" s="39">
        <f t="shared" si="7"/>
        <v>0</v>
      </c>
      <c r="H35" s="39">
        <f t="shared" si="7"/>
        <v>9687.2302999999993</v>
      </c>
      <c r="I35" s="39">
        <f t="shared" si="7"/>
        <v>0</v>
      </c>
      <c r="J35" s="45">
        <f t="shared" si="7"/>
        <v>4466.5668999999998</v>
      </c>
      <c r="K35" s="26">
        <f t="shared" si="5"/>
        <v>4466.5668999999998</v>
      </c>
      <c r="L35" s="39">
        <f t="shared" si="7"/>
        <v>0</v>
      </c>
      <c r="M35" s="39">
        <f t="shared" si="7"/>
        <v>0</v>
      </c>
      <c r="N35" s="39">
        <f t="shared" si="7"/>
        <v>0</v>
      </c>
    </row>
    <row r="36" spans="1:14" ht="15" hidden="1" customHeight="1">
      <c r="A36" s="36">
        <v>1121100</v>
      </c>
      <c r="B36" s="37" t="s">
        <v>82</v>
      </c>
      <c r="C36" s="38" t="s">
        <v>83</v>
      </c>
      <c r="D36" s="25"/>
      <c r="E36" s="25"/>
      <c r="F36" s="25"/>
      <c r="G36" s="25"/>
      <c r="H36" s="39">
        <f t="shared" ref="H36:H42" si="8">D36+E36+F36+G36</f>
        <v>0</v>
      </c>
      <c r="I36" s="25"/>
      <c r="J36" s="26"/>
      <c r="K36" s="26">
        <f t="shared" si="5"/>
        <v>0</v>
      </c>
      <c r="L36" s="25">
        <f t="shared" ref="L36:L42" si="9">K36-J36</f>
        <v>0</v>
      </c>
      <c r="M36" s="25"/>
      <c r="N36" s="25"/>
    </row>
    <row r="37" spans="1:14" ht="15" customHeight="1">
      <c r="A37" s="36">
        <v>1121200</v>
      </c>
      <c r="B37" s="48" t="s">
        <v>84</v>
      </c>
      <c r="C37" s="38" t="s">
        <v>85</v>
      </c>
      <c r="D37" s="25">
        <v>6860</v>
      </c>
      <c r="E37" s="25"/>
      <c r="F37" s="25"/>
      <c r="G37" s="25"/>
      <c r="H37" s="39">
        <f t="shared" si="8"/>
        <v>6860</v>
      </c>
      <c r="I37" s="25"/>
      <c r="J37" s="26">
        <v>3502.8996999999999</v>
      </c>
      <c r="K37" s="26">
        <f t="shared" si="5"/>
        <v>3502.8996999999999</v>
      </c>
      <c r="L37" s="25">
        <f t="shared" si="9"/>
        <v>0</v>
      </c>
      <c r="M37" s="25"/>
      <c r="N37" s="25"/>
    </row>
    <row r="38" spans="1:14" ht="15" customHeight="1">
      <c r="A38" s="36">
        <v>1121300</v>
      </c>
      <c r="B38" s="37" t="s">
        <v>86</v>
      </c>
      <c r="C38" s="38" t="s">
        <v>87</v>
      </c>
      <c r="D38" s="25">
        <v>657.3</v>
      </c>
      <c r="E38" s="25"/>
      <c r="F38" s="25"/>
      <c r="G38" s="25"/>
      <c r="H38" s="39">
        <f t="shared" si="8"/>
        <v>657.3</v>
      </c>
      <c r="I38" s="25"/>
      <c r="J38" s="26">
        <v>119.0575</v>
      </c>
      <c r="K38" s="26">
        <f t="shared" si="5"/>
        <v>119.0575</v>
      </c>
      <c r="L38" s="25">
        <f t="shared" si="9"/>
        <v>0</v>
      </c>
      <c r="M38" s="25">
        <v>0</v>
      </c>
      <c r="N38" s="25"/>
    </row>
    <row r="39" spans="1:14" ht="15" customHeight="1">
      <c r="A39" s="36">
        <v>1121400</v>
      </c>
      <c r="B39" s="37" t="s">
        <v>88</v>
      </c>
      <c r="C39" s="38" t="s">
        <v>89</v>
      </c>
      <c r="D39" s="25">
        <v>1376.6</v>
      </c>
      <c r="E39" s="26">
        <v>293.33030000000002</v>
      </c>
      <c r="F39" s="25"/>
      <c r="G39" s="25"/>
      <c r="H39" s="45">
        <f t="shared" si="8"/>
        <v>1669.9303</v>
      </c>
      <c r="I39" s="25"/>
      <c r="J39" s="26">
        <v>612.60969999999998</v>
      </c>
      <c r="K39" s="26">
        <f t="shared" si="5"/>
        <v>612.60969999999998</v>
      </c>
      <c r="L39" s="25">
        <f t="shared" si="9"/>
        <v>0</v>
      </c>
      <c r="M39" s="25"/>
      <c r="N39" s="25"/>
    </row>
    <row r="40" spans="1:14" ht="15" customHeight="1">
      <c r="A40" s="36">
        <v>1121500</v>
      </c>
      <c r="B40" s="37" t="s">
        <v>90</v>
      </c>
      <c r="C40" s="38" t="s">
        <v>91</v>
      </c>
      <c r="D40" s="25">
        <v>500</v>
      </c>
      <c r="E40" s="25"/>
      <c r="F40" s="25"/>
      <c r="G40" s="25"/>
      <c r="H40" s="39">
        <f t="shared" si="8"/>
        <v>500</v>
      </c>
      <c r="I40" s="25"/>
      <c r="J40" s="26">
        <v>232</v>
      </c>
      <c r="K40" s="26">
        <f t="shared" si="5"/>
        <v>232</v>
      </c>
      <c r="L40" s="25">
        <f t="shared" si="9"/>
        <v>0</v>
      </c>
      <c r="M40" s="25"/>
      <c r="N40" s="25"/>
    </row>
    <row r="41" spans="1:14" ht="15" hidden="1" customHeight="1">
      <c r="A41" s="36">
        <v>1121600</v>
      </c>
      <c r="B41" s="37" t="s">
        <v>92</v>
      </c>
      <c r="C41" s="38" t="s">
        <v>93</v>
      </c>
      <c r="D41" s="25"/>
      <c r="E41" s="25"/>
      <c r="F41" s="25"/>
      <c r="G41" s="25"/>
      <c r="H41" s="39">
        <f t="shared" si="8"/>
        <v>0</v>
      </c>
      <c r="I41" s="25"/>
      <c r="J41" s="26"/>
      <c r="K41" s="26">
        <f t="shared" si="5"/>
        <v>0</v>
      </c>
      <c r="L41" s="25">
        <f t="shared" si="9"/>
        <v>0</v>
      </c>
      <c r="M41" s="25"/>
      <c r="N41" s="25"/>
    </row>
    <row r="42" spans="1:14" ht="15" hidden="1" customHeight="1">
      <c r="A42" s="49">
        <v>1121700</v>
      </c>
      <c r="B42" s="41" t="s">
        <v>94</v>
      </c>
      <c r="C42" s="42" t="s">
        <v>95</v>
      </c>
      <c r="D42" s="25"/>
      <c r="E42" s="25"/>
      <c r="F42" s="25"/>
      <c r="G42" s="25"/>
      <c r="H42" s="39">
        <f t="shared" si="8"/>
        <v>0</v>
      </c>
      <c r="I42" s="25"/>
      <c r="J42" s="26"/>
      <c r="K42" s="26">
        <f t="shared" si="5"/>
        <v>0</v>
      </c>
      <c r="L42" s="25">
        <f t="shared" si="9"/>
        <v>0</v>
      </c>
      <c r="M42" s="25"/>
      <c r="N42" s="25"/>
    </row>
    <row r="43" spans="1:14" ht="15" hidden="1" customHeight="1">
      <c r="A43" s="30">
        <v>1122000</v>
      </c>
      <c r="B43" s="50" t="s">
        <v>96</v>
      </c>
      <c r="C43" s="32" t="s">
        <v>62</v>
      </c>
      <c r="D43" s="39">
        <f t="shared" ref="D43:N43" si="10">D44+D45+D46</f>
        <v>5000</v>
      </c>
      <c r="E43" s="39">
        <f t="shared" si="10"/>
        <v>1000</v>
      </c>
      <c r="F43" s="39">
        <f t="shared" si="10"/>
        <v>0</v>
      </c>
      <c r="G43" s="39">
        <f t="shared" si="10"/>
        <v>0</v>
      </c>
      <c r="H43" s="39">
        <f t="shared" si="10"/>
        <v>6000</v>
      </c>
      <c r="I43" s="39">
        <f t="shared" si="10"/>
        <v>0</v>
      </c>
      <c r="J43" s="45">
        <f t="shared" si="10"/>
        <v>4249.7849999999999</v>
      </c>
      <c r="K43" s="26">
        <f t="shared" si="5"/>
        <v>4249.7849999999999</v>
      </c>
      <c r="L43" s="39">
        <f t="shared" si="10"/>
        <v>0</v>
      </c>
      <c r="M43" s="39">
        <f t="shared" si="10"/>
        <v>0</v>
      </c>
      <c r="N43" s="39">
        <f t="shared" si="10"/>
        <v>0</v>
      </c>
    </row>
    <row r="44" spans="1:14" ht="15" customHeight="1">
      <c r="A44" s="40">
        <v>1122100</v>
      </c>
      <c r="B44" s="37" t="s">
        <v>97</v>
      </c>
      <c r="C44" s="35" t="s">
        <v>98</v>
      </c>
      <c r="D44" s="25">
        <v>1500</v>
      </c>
      <c r="E44" s="25"/>
      <c r="F44" s="25"/>
      <c r="G44" s="25"/>
      <c r="H44" s="39">
        <f>D44+E44+F44+G44</f>
        <v>1500</v>
      </c>
      <c r="I44" s="25"/>
      <c r="J44" s="26">
        <v>957.2</v>
      </c>
      <c r="K44" s="26">
        <f t="shared" si="5"/>
        <v>957.2</v>
      </c>
      <c r="L44" s="25">
        <f>K44-J44</f>
        <v>0</v>
      </c>
      <c r="M44" s="25"/>
      <c r="N44" s="25"/>
    </row>
    <row r="45" spans="1:14" ht="15" customHeight="1">
      <c r="A45" s="40">
        <v>1122200</v>
      </c>
      <c r="B45" s="37" t="s">
        <v>99</v>
      </c>
      <c r="C45" s="38" t="s">
        <v>100</v>
      </c>
      <c r="D45" s="25">
        <v>3500</v>
      </c>
      <c r="E45" s="25">
        <v>1000</v>
      </c>
      <c r="F45" s="25"/>
      <c r="G45" s="25"/>
      <c r="H45" s="39">
        <f>D45+E45+F45+G45</f>
        <v>4500</v>
      </c>
      <c r="I45" s="25"/>
      <c r="J45" s="26">
        <v>3292.585</v>
      </c>
      <c r="K45" s="26">
        <f t="shared" si="5"/>
        <v>3292.585</v>
      </c>
      <c r="L45" s="25">
        <f>K45-J45</f>
        <v>0</v>
      </c>
      <c r="M45" s="25"/>
      <c r="N45" s="25"/>
    </row>
    <row r="46" spans="1:14" ht="15" hidden="1" customHeight="1">
      <c r="A46" s="43">
        <v>1122300</v>
      </c>
      <c r="B46" s="41" t="s">
        <v>101</v>
      </c>
      <c r="C46" s="42" t="s">
        <v>102</v>
      </c>
      <c r="D46" s="25"/>
      <c r="E46" s="25"/>
      <c r="F46" s="25"/>
      <c r="G46" s="25"/>
      <c r="H46" s="39">
        <f>D46+E46+F46+G46</f>
        <v>0</v>
      </c>
      <c r="I46" s="25"/>
      <c r="J46" s="26"/>
      <c r="K46" s="26">
        <f t="shared" si="5"/>
        <v>0</v>
      </c>
      <c r="L46" s="25">
        <f>K46-J46</f>
        <v>0</v>
      </c>
      <c r="M46" s="25"/>
      <c r="N46" s="25"/>
    </row>
    <row r="47" spans="1:14" ht="15" hidden="1" customHeight="1">
      <c r="A47" s="30">
        <v>1123000</v>
      </c>
      <c r="B47" s="50" t="s">
        <v>103</v>
      </c>
      <c r="C47" s="32" t="s">
        <v>62</v>
      </c>
      <c r="D47" s="39">
        <f t="shared" ref="D47:N47" si="11">D48+D49+D50+D51+D52+D53+D54+D55</f>
        <v>13350</v>
      </c>
      <c r="E47" s="39">
        <f t="shared" si="11"/>
        <v>737</v>
      </c>
      <c r="F47" s="39">
        <f t="shared" si="11"/>
        <v>0</v>
      </c>
      <c r="G47" s="39">
        <f t="shared" si="11"/>
        <v>0</v>
      </c>
      <c r="H47" s="39">
        <f t="shared" si="11"/>
        <v>14087</v>
      </c>
      <c r="I47" s="39">
        <f t="shared" si="11"/>
        <v>0</v>
      </c>
      <c r="J47" s="45">
        <f t="shared" si="11"/>
        <v>2499.25</v>
      </c>
      <c r="K47" s="26">
        <f t="shared" si="5"/>
        <v>2499.25</v>
      </c>
      <c r="L47" s="39">
        <f t="shared" si="11"/>
        <v>0</v>
      </c>
      <c r="M47" s="39">
        <f t="shared" si="11"/>
        <v>0</v>
      </c>
      <c r="N47" s="39">
        <f t="shared" si="11"/>
        <v>0</v>
      </c>
    </row>
    <row r="48" spans="1:14" ht="15" hidden="1" customHeight="1">
      <c r="A48" s="40">
        <v>1123100</v>
      </c>
      <c r="B48" s="37" t="s">
        <v>104</v>
      </c>
      <c r="C48" s="35" t="s">
        <v>105</v>
      </c>
      <c r="D48" s="25"/>
      <c r="E48" s="25"/>
      <c r="F48" s="25"/>
      <c r="G48" s="25"/>
      <c r="H48" s="39">
        <f t="shared" ref="H48:H55" si="12">D48+E48+F48+G48</f>
        <v>0</v>
      </c>
      <c r="I48" s="25"/>
      <c r="J48" s="26"/>
      <c r="K48" s="26">
        <f t="shared" si="5"/>
        <v>0</v>
      </c>
      <c r="L48" s="25">
        <f t="shared" ref="L48:L55" si="13">K48-J48</f>
        <v>0</v>
      </c>
      <c r="M48" s="25"/>
      <c r="N48" s="25"/>
    </row>
    <row r="49" spans="1:14" ht="15" customHeight="1">
      <c r="A49" s="40">
        <v>1123200</v>
      </c>
      <c r="B49" s="37" t="s">
        <v>106</v>
      </c>
      <c r="C49" s="38" t="s">
        <v>107</v>
      </c>
      <c r="D49" s="25">
        <v>3400</v>
      </c>
      <c r="E49" s="25">
        <v>37</v>
      </c>
      <c r="F49" s="25"/>
      <c r="G49" s="25"/>
      <c r="H49" s="39">
        <f t="shared" si="12"/>
        <v>3437</v>
      </c>
      <c r="I49" s="25"/>
      <c r="J49" s="26">
        <v>1627</v>
      </c>
      <c r="K49" s="26">
        <f t="shared" si="5"/>
        <v>1627</v>
      </c>
      <c r="L49" s="25">
        <f t="shared" si="13"/>
        <v>0</v>
      </c>
      <c r="M49" s="25"/>
      <c r="N49" s="25"/>
    </row>
    <row r="50" spans="1:14" ht="15" customHeight="1">
      <c r="A50" s="40">
        <v>1123300</v>
      </c>
      <c r="B50" s="37" t="s">
        <v>108</v>
      </c>
      <c r="C50" s="38" t="s">
        <v>109</v>
      </c>
      <c r="D50" s="25">
        <v>1500</v>
      </c>
      <c r="E50" s="25"/>
      <c r="F50" s="25"/>
      <c r="G50" s="25"/>
      <c r="H50" s="39">
        <f t="shared" si="12"/>
        <v>1500</v>
      </c>
      <c r="I50" s="25"/>
      <c r="J50" s="26">
        <v>0</v>
      </c>
      <c r="K50" s="26">
        <f t="shared" si="5"/>
        <v>0</v>
      </c>
      <c r="L50" s="25">
        <f t="shared" si="13"/>
        <v>0</v>
      </c>
      <c r="M50" s="25"/>
      <c r="N50" s="25"/>
    </row>
    <row r="51" spans="1:14" ht="15" customHeight="1">
      <c r="A51" s="40">
        <v>1123400</v>
      </c>
      <c r="B51" s="37" t="s">
        <v>110</v>
      </c>
      <c r="C51" s="38" t="s">
        <v>111</v>
      </c>
      <c r="D51" s="25">
        <v>550</v>
      </c>
      <c r="E51" s="25">
        <v>300</v>
      </c>
      <c r="F51" s="25"/>
      <c r="G51" s="25"/>
      <c r="H51" s="39">
        <f t="shared" si="12"/>
        <v>850</v>
      </c>
      <c r="I51" s="25"/>
      <c r="J51" s="26">
        <v>224.65</v>
      </c>
      <c r="K51" s="26">
        <f t="shared" si="5"/>
        <v>224.65</v>
      </c>
      <c r="L51" s="25">
        <f t="shared" si="13"/>
        <v>0</v>
      </c>
      <c r="M51" s="25"/>
      <c r="N51" s="25"/>
    </row>
    <row r="52" spans="1:14" ht="15" customHeight="1">
      <c r="A52" s="40">
        <v>1123500</v>
      </c>
      <c r="B52" s="51" t="s">
        <v>112</v>
      </c>
      <c r="C52" s="52">
        <v>423500</v>
      </c>
      <c r="D52" s="25">
        <v>4000</v>
      </c>
      <c r="E52" s="25"/>
      <c r="F52" s="25"/>
      <c r="G52" s="25"/>
      <c r="H52" s="39">
        <f t="shared" si="12"/>
        <v>4000</v>
      </c>
      <c r="I52" s="25"/>
      <c r="J52" s="26">
        <v>0</v>
      </c>
      <c r="K52" s="26">
        <f t="shared" si="5"/>
        <v>0</v>
      </c>
      <c r="L52" s="25">
        <f t="shared" si="13"/>
        <v>0</v>
      </c>
      <c r="M52" s="25"/>
      <c r="N52" s="25"/>
    </row>
    <row r="53" spans="1:14" ht="15" hidden="1" customHeight="1">
      <c r="A53" s="40">
        <v>1123600</v>
      </c>
      <c r="B53" s="37" t="s">
        <v>113</v>
      </c>
      <c r="C53" s="38" t="s">
        <v>114</v>
      </c>
      <c r="D53" s="25"/>
      <c r="E53" s="25"/>
      <c r="F53" s="25"/>
      <c r="G53" s="25"/>
      <c r="H53" s="39">
        <f t="shared" si="12"/>
        <v>0</v>
      </c>
      <c r="I53" s="25"/>
      <c r="J53" s="26"/>
      <c r="K53" s="26">
        <f t="shared" si="5"/>
        <v>0</v>
      </c>
      <c r="L53" s="25">
        <f t="shared" si="13"/>
        <v>0</v>
      </c>
      <c r="M53" s="25"/>
      <c r="N53" s="25"/>
    </row>
    <row r="54" spans="1:14" ht="15" customHeight="1">
      <c r="A54" s="40">
        <v>1123700</v>
      </c>
      <c r="B54" s="37" t="s">
        <v>115</v>
      </c>
      <c r="C54" s="38" t="s">
        <v>116</v>
      </c>
      <c r="D54" s="25">
        <v>3000</v>
      </c>
      <c r="E54" s="25">
        <v>400</v>
      </c>
      <c r="F54" s="25"/>
      <c r="G54" s="25"/>
      <c r="H54" s="39">
        <f t="shared" si="12"/>
        <v>3400</v>
      </c>
      <c r="I54" s="25"/>
      <c r="J54" s="26">
        <v>647.6</v>
      </c>
      <c r="K54" s="26">
        <f t="shared" si="5"/>
        <v>647.6</v>
      </c>
      <c r="L54" s="25">
        <f t="shared" si="13"/>
        <v>0</v>
      </c>
      <c r="M54" s="25"/>
      <c r="N54" s="25"/>
    </row>
    <row r="55" spans="1:14" ht="15" customHeight="1" thickBot="1">
      <c r="A55" s="43">
        <v>1123800</v>
      </c>
      <c r="B55" s="41" t="s">
        <v>117</v>
      </c>
      <c r="C55" s="42" t="s">
        <v>118</v>
      </c>
      <c r="D55" s="25">
        <v>900</v>
      </c>
      <c r="E55" s="25"/>
      <c r="F55" s="25"/>
      <c r="G55" s="25"/>
      <c r="H55" s="39">
        <f t="shared" si="12"/>
        <v>900</v>
      </c>
      <c r="I55" s="25"/>
      <c r="J55" s="26">
        <v>0</v>
      </c>
      <c r="K55" s="26">
        <f t="shared" si="5"/>
        <v>0</v>
      </c>
      <c r="L55" s="25">
        <f t="shared" si="13"/>
        <v>0</v>
      </c>
      <c r="M55" s="25"/>
      <c r="N55" s="25"/>
    </row>
    <row r="56" spans="1:14" ht="15" hidden="1" customHeight="1">
      <c r="A56" s="30">
        <v>1124000</v>
      </c>
      <c r="B56" s="50" t="s">
        <v>119</v>
      </c>
      <c r="C56" s="32" t="s">
        <v>62</v>
      </c>
      <c r="D56" s="39">
        <f t="shared" ref="D56:N56" si="14">D57</f>
        <v>1900</v>
      </c>
      <c r="E56" s="39">
        <f t="shared" si="14"/>
        <v>0</v>
      </c>
      <c r="F56" s="39">
        <f t="shared" si="14"/>
        <v>0</v>
      </c>
      <c r="G56" s="39">
        <f t="shared" si="14"/>
        <v>0</v>
      </c>
      <c r="H56" s="39">
        <f t="shared" si="14"/>
        <v>1900</v>
      </c>
      <c r="I56" s="39">
        <f t="shared" si="14"/>
        <v>0</v>
      </c>
      <c r="J56" s="45">
        <f t="shared" si="14"/>
        <v>709.745</v>
      </c>
      <c r="K56" s="26">
        <f t="shared" si="5"/>
        <v>709.745</v>
      </c>
      <c r="L56" s="39">
        <f t="shared" si="14"/>
        <v>0</v>
      </c>
      <c r="M56" s="39">
        <f t="shared" si="14"/>
        <v>0</v>
      </c>
      <c r="N56" s="39">
        <f t="shared" si="14"/>
        <v>0</v>
      </c>
    </row>
    <row r="57" spans="1:14" ht="14.25" customHeight="1" thickBot="1">
      <c r="A57" s="43">
        <v>1124100</v>
      </c>
      <c r="B57" s="41" t="s">
        <v>120</v>
      </c>
      <c r="C57" s="42" t="s">
        <v>121</v>
      </c>
      <c r="D57" s="25">
        <v>1900</v>
      </c>
      <c r="E57" s="25">
        <v>0</v>
      </c>
      <c r="F57" s="25"/>
      <c r="G57" s="25"/>
      <c r="H57" s="39">
        <f>D57+E57+F57+G57</f>
        <v>1900</v>
      </c>
      <c r="I57" s="25"/>
      <c r="J57" s="26">
        <v>709.745</v>
      </c>
      <c r="K57" s="26">
        <f t="shared" si="5"/>
        <v>709.745</v>
      </c>
      <c r="L57" s="25">
        <f>K57-J57</f>
        <v>0</v>
      </c>
      <c r="M57" s="25">
        <v>0</v>
      </c>
      <c r="N57" s="25"/>
    </row>
    <row r="58" spans="1:14" ht="15" hidden="1" customHeight="1">
      <c r="A58" s="30">
        <v>1125000</v>
      </c>
      <c r="B58" s="50" t="s">
        <v>122</v>
      </c>
      <c r="C58" s="32" t="s">
        <v>62</v>
      </c>
      <c r="D58" s="39">
        <f t="shared" ref="D58:N58" si="15">D59+D60</f>
        <v>1450</v>
      </c>
      <c r="E58" s="39">
        <f t="shared" si="15"/>
        <v>0</v>
      </c>
      <c r="F58" s="39">
        <f t="shared" si="15"/>
        <v>0</v>
      </c>
      <c r="G58" s="39">
        <f t="shared" si="15"/>
        <v>0</v>
      </c>
      <c r="H58" s="39">
        <f t="shared" si="15"/>
        <v>1450</v>
      </c>
      <c r="I58" s="39">
        <f t="shared" si="15"/>
        <v>0</v>
      </c>
      <c r="J58" s="45">
        <f t="shared" si="15"/>
        <v>63</v>
      </c>
      <c r="K58" s="26">
        <f t="shared" si="5"/>
        <v>63</v>
      </c>
      <c r="L58" s="39">
        <f t="shared" si="15"/>
        <v>0</v>
      </c>
      <c r="M58" s="39">
        <f t="shared" si="15"/>
        <v>0</v>
      </c>
      <c r="N58" s="39">
        <f t="shared" si="15"/>
        <v>0</v>
      </c>
    </row>
    <row r="59" spans="1:14" ht="15" hidden="1" customHeight="1">
      <c r="A59" s="40">
        <v>1125100</v>
      </c>
      <c r="B59" s="37" t="s">
        <v>123</v>
      </c>
      <c r="C59" s="35" t="s">
        <v>124</v>
      </c>
      <c r="D59" s="25"/>
      <c r="E59" s="25"/>
      <c r="F59" s="25"/>
      <c r="G59" s="25"/>
      <c r="H59" s="39">
        <f>D59+E59+F59+G59</f>
        <v>0</v>
      </c>
      <c r="I59" s="25"/>
      <c r="J59" s="26"/>
      <c r="K59" s="26">
        <f t="shared" si="5"/>
        <v>0</v>
      </c>
      <c r="L59" s="25">
        <f>K59-J59</f>
        <v>0</v>
      </c>
      <c r="M59" s="25"/>
      <c r="N59" s="25"/>
    </row>
    <row r="60" spans="1:14" ht="14.25" customHeight="1" thickBot="1">
      <c r="A60" s="43">
        <v>1125200</v>
      </c>
      <c r="B60" s="41" t="s">
        <v>125</v>
      </c>
      <c r="C60" s="42" t="s">
        <v>126</v>
      </c>
      <c r="D60" s="25">
        <v>1450</v>
      </c>
      <c r="E60" s="25"/>
      <c r="F60" s="25"/>
      <c r="G60" s="25"/>
      <c r="H60" s="39">
        <f>D60+E60+F60+G60</f>
        <v>1450</v>
      </c>
      <c r="I60" s="25"/>
      <c r="J60" s="26">
        <v>63</v>
      </c>
      <c r="K60" s="26">
        <f t="shared" si="5"/>
        <v>63</v>
      </c>
      <c r="L60" s="25">
        <f>K60-J60</f>
        <v>0</v>
      </c>
      <c r="M60" s="25"/>
      <c r="N60" s="25"/>
    </row>
    <row r="61" spans="1:14" ht="15" hidden="1" customHeight="1">
      <c r="A61" s="30">
        <v>1126000</v>
      </c>
      <c r="B61" s="50" t="s">
        <v>127</v>
      </c>
      <c r="C61" s="32" t="s">
        <v>62</v>
      </c>
      <c r="D61" s="39">
        <f t="shared" ref="D61:N61" si="16">D62+D63+D64+D65+D66+D67+D68+D69</f>
        <v>8590</v>
      </c>
      <c r="E61" s="39">
        <f t="shared" si="16"/>
        <v>-2000</v>
      </c>
      <c r="F61" s="39">
        <f t="shared" si="16"/>
        <v>0</v>
      </c>
      <c r="G61" s="39">
        <f t="shared" si="16"/>
        <v>0</v>
      </c>
      <c r="H61" s="39">
        <f t="shared" si="16"/>
        <v>6590</v>
      </c>
      <c r="I61" s="39">
        <f t="shared" si="16"/>
        <v>0</v>
      </c>
      <c r="J61" s="45">
        <f t="shared" si="16"/>
        <v>877.07999999999993</v>
      </c>
      <c r="K61" s="26">
        <f t="shared" si="5"/>
        <v>877.07999999999993</v>
      </c>
      <c r="L61" s="39">
        <f t="shared" si="16"/>
        <v>0</v>
      </c>
      <c r="M61" s="39">
        <f t="shared" si="16"/>
        <v>0</v>
      </c>
      <c r="N61" s="39">
        <f t="shared" si="16"/>
        <v>0</v>
      </c>
    </row>
    <row r="62" spans="1:14" ht="14.25" customHeight="1">
      <c r="A62" s="30">
        <v>1126100</v>
      </c>
      <c r="B62" s="37" t="s">
        <v>128</v>
      </c>
      <c r="C62" s="35" t="s">
        <v>129</v>
      </c>
      <c r="D62" s="25">
        <v>1400</v>
      </c>
      <c r="E62" s="25"/>
      <c r="F62" s="25"/>
      <c r="G62" s="25"/>
      <c r="H62" s="39">
        <f t="shared" ref="H62:H69" si="17">D62+E62+F62+G62</f>
        <v>1400</v>
      </c>
      <c r="I62" s="25"/>
      <c r="J62" s="26">
        <v>294.76</v>
      </c>
      <c r="K62" s="26">
        <f t="shared" si="5"/>
        <v>294.76</v>
      </c>
      <c r="L62" s="25">
        <f t="shared" ref="L62:L69" si="18">K62-J62</f>
        <v>0</v>
      </c>
      <c r="M62" s="25"/>
      <c r="N62" s="25"/>
    </row>
    <row r="63" spans="1:14" ht="15" hidden="1" customHeight="1">
      <c r="A63" s="30">
        <v>1126200</v>
      </c>
      <c r="B63" s="37" t="s">
        <v>130</v>
      </c>
      <c r="C63" s="38" t="s">
        <v>131</v>
      </c>
      <c r="D63" s="25"/>
      <c r="E63" s="25"/>
      <c r="F63" s="25"/>
      <c r="G63" s="25"/>
      <c r="H63" s="39">
        <f t="shared" si="17"/>
        <v>0</v>
      </c>
      <c r="I63" s="25"/>
      <c r="J63" s="26"/>
      <c r="K63" s="26">
        <f t="shared" si="5"/>
        <v>0</v>
      </c>
      <c r="L63" s="25">
        <f t="shared" si="18"/>
        <v>0</v>
      </c>
      <c r="M63" s="25"/>
      <c r="N63" s="25"/>
    </row>
    <row r="64" spans="1:14" ht="15" hidden="1" customHeight="1">
      <c r="A64" s="30">
        <v>1126300</v>
      </c>
      <c r="B64" s="37" t="s">
        <v>132</v>
      </c>
      <c r="C64" s="38" t="s">
        <v>133</v>
      </c>
      <c r="D64" s="25"/>
      <c r="E64" s="25"/>
      <c r="F64" s="25"/>
      <c r="G64" s="25"/>
      <c r="H64" s="39">
        <f t="shared" si="17"/>
        <v>0</v>
      </c>
      <c r="I64" s="25"/>
      <c r="J64" s="26"/>
      <c r="K64" s="26">
        <f t="shared" si="5"/>
        <v>0</v>
      </c>
      <c r="L64" s="25">
        <f t="shared" si="18"/>
        <v>0</v>
      </c>
      <c r="M64" s="25"/>
      <c r="N64" s="25"/>
    </row>
    <row r="65" spans="1:14" ht="15" customHeight="1">
      <c r="A65" s="36">
        <v>1126400</v>
      </c>
      <c r="B65" s="53" t="s">
        <v>134</v>
      </c>
      <c r="C65" s="38" t="s">
        <v>135</v>
      </c>
      <c r="D65" s="25">
        <v>5000</v>
      </c>
      <c r="E65" s="25">
        <v>-2000</v>
      </c>
      <c r="F65" s="25"/>
      <c r="G65" s="25"/>
      <c r="H65" s="39">
        <f t="shared" si="17"/>
        <v>3000</v>
      </c>
      <c r="I65" s="25"/>
      <c r="J65" s="26">
        <v>465</v>
      </c>
      <c r="K65" s="26">
        <f t="shared" si="5"/>
        <v>465</v>
      </c>
      <c r="L65" s="25">
        <f t="shared" si="18"/>
        <v>0</v>
      </c>
      <c r="M65" s="25"/>
      <c r="N65" s="25"/>
    </row>
    <row r="66" spans="1:14" ht="15" hidden="1" customHeight="1">
      <c r="A66" s="40">
        <v>1126500</v>
      </c>
      <c r="B66" s="54" t="s">
        <v>136</v>
      </c>
      <c r="C66" s="38" t="s">
        <v>137</v>
      </c>
      <c r="D66" s="25"/>
      <c r="E66" s="25"/>
      <c r="F66" s="25"/>
      <c r="G66" s="25"/>
      <c r="H66" s="39">
        <f t="shared" si="17"/>
        <v>0</v>
      </c>
      <c r="I66" s="25"/>
      <c r="J66" s="26"/>
      <c r="K66" s="26">
        <f t="shared" si="5"/>
        <v>0</v>
      </c>
      <c r="L66" s="25">
        <f t="shared" si="18"/>
        <v>0</v>
      </c>
      <c r="M66" s="25"/>
      <c r="N66" s="25"/>
    </row>
    <row r="67" spans="1:14" ht="15" hidden="1" customHeight="1">
      <c r="A67" s="36">
        <v>1126600</v>
      </c>
      <c r="B67" s="53" t="s">
        <v>138</v>
      </c>
      <c r="C67" s="38" t="s">
        <v>139</v>
      </c>
      <c r="D67" s="25"/>
      <c r="E67" s="25"/>
      <c r="F67" s="25"/>
      <c r="G67" s="25"/>
      <c r="H67" s="39">
        <f t="shared" si="17"/>
        <v>0</v>
      </c>
      <c r="I67" s="25"/>
      <c r="J67" s="26"/>
      <c r="K67" s="26">
        <f t="shared" si="5"/>
        <v>0</v>
      </c>
      <c r="L67" s="25">
        <f t="shared" si="18"/>
        <v>0</v>
      </c>
      <c r="M67" s="25"/>
      <c r="N67" s="25"/>
    </row>
    <row r="68" spans="1:14" ht="15" customHeight="1">
      <c r="A68" s="36">
        <v>1126700</v>
      </c>
      <c r="B68" s="53" t="s">
        <v>140</v>
      </c>
      <c r="C68" s="38" t="s">
        <v>141</v>
      </c>
      <c r="D68" s="25">
        <v>990</v>
      </c>
      <c r="E68" s="25"/>
      <c r="F68" s="25"/>
      <c r="G68" s="25"/>
      <c r="H68" s="39">
        <f t="shared" si="17"/>
        <v>990</v>
      </c>
      <c r="I68" s="25"/>
      <c r="J68" s="26">
        <v>117.32</v>
      </c>
      <c r="K68" s="26">
        <f t="shared" si="5"/>
        <v>117.32</v>
      </c>
      <c r="L68" s="25">
        <f t="shared" si="18"/>
        <v>0</v>
      </c>
      <c r="M68" s="25">
        <v>0</v>
      </c>
      <c r="N68" s="25"/>
    </row>
    <row r="69" spans="1:14" ht="15" customHeight="1" thickBot="1">
      <c r="A69" s="49">
        <v>1126800</v>
      </c>
      <c r="B69" s="55" t="s">
        <v>142</v>
      </c>
      <c r="C69" s="42" t="s">
        <v>143</v>
      </c>
      <c r="D69" s="28">
        <v>1200</v>
      </c>
      <c r="E69" s="28"/>
      <c r="F69" s="28"/>
      <c r="G69" s="28"/>
      <c r="H69" s="39">
        <f t="shared" si="17"/>
        <v>1200</v>
      </c>
      <c r="I69" s="28"/>
      <c r="J69" s="29">
        <v>0</v>
      </c>
      <c r="K69" s="26">
        <f t="shared" si="5"/>
        <v>0</v>
      </c>
      <c r="L69" s="28">
        <f t="shared" si="18"/>
        <v>0</v>
      </c>
      <c r="M69" s="28"/>
      <c r="N69" s="28"/>
    </row>
    <row r="70" spans="1:14" ht="17.25" hidden="1" customHeight="1">
      <c r="A70" s="56">
        <v>1130000</v>
      </c>
      <c r="B70" s="57" t="s">
        <v>144</v>
      </c>
      <c r="C70" s="32" t="s">
        <v>62</v>
      </c>
      <c r="D70" s="39">
        <f t="shared" ref="D70:N70" si="19">D71+D72+D73+D75</f>
        <v>0</v>
      </c>
      <c r="E70" s="39">
        <f t="shared" si="19"/>
        <v>0</v>
      </c>
      <c r="F70" s="39">
        <f t="shared" si="19"/>
        <v>0</v>
      </c>
      <c r="G70" s="39">
        <f t="shared" si="19"/>
        <v>0</v>
      </c>
      <c r="H70" s="39">
        <f t="shared" si="19"/>
        <v>0</v>
      </c>
      <c r="I70" s="39">
        <f t="shared" si="19"/>
        <v>0</v>
      </c>
      <c r="J70" s="45">
        <f t="shared" si="19"/>
        <v>0</v>
      </c>
      <c r="K70" s="26">
        <f t="shared" si="5"/>
        <v>0</v>
      </c>
      <c r="L70" s="39">
        <f t="shared" si="19"/>
        <v>0</v>
      </c>
      <c r="M70" s="39">
        <f t="shared" si="19"/>
        <v>0</v>
      </c>
      <c r="N70" s="39">
        <f t="shared" si="19"/>
        <v>0</v>
      </c>
    </row>
    <row r="71" spans="1:14" ht="17.25" hidden="1" customHeight="1">
      <c r="A71" s="56">
        <v>1130100</v>
      </c>
      <c r="B71" s="53" t="s">
        <v>145</v>
      </c>
      <c r="C71" s="35" t="s">
        <v>146</v>
      </c>
      <c r="D71" s="25"/>
      <c r="E71" s="25"/>
      <c r="F71" s="25"/>
      <c r="G71" s="25"/>
      <c r="H71" s="39">
        <f>D71+E71+F71+G71</f>
        <v>0</v>
      </c>
      <c r="I71" s="25"/>
      <c r="J71" s="26"/>
      <c r="K71" s="26">
        <f t="shared" si="5"/>
        <v>0</v>
      </c>
      <c r="L71" s="25">
        <f>K71-J71</f>
        <v>0</v>
      </c>
      <c r="M71" s="25"/>
      <c r="N71" s="25"/>
    </row>
    <row r="72" spans="1:14" ht="17.25" hidden="1" customHeight="1">
      <c r="A72" s="56">
        <v>1130200</v>
      </c>
      <c r="B72" s="53" t="s">
        <v>147</v>
      </c>
      <c r="C72" s="38" t="s">
        <v>148</v>
      </c>
      <c r="D72" s="25"/>
      <c r="E72" s="25"/>
      <c r="F72" s="25"/>
      <c r="G72" s="25"/>
      <c r="H72" s="39">
        <f>D72+E72+F72+G72</f>
        <v>0</v>
      </c>
      <c r="I72" s="25"/>
      <c r="J72" s="26"/>
      <c r="K72" s="26">
        <f t="shared" si="5"/>
        <v>0</v>
      </c>
      <c r="L72" s="25">
        <f>K72-J72</f>
        <v>0</v>
      </c>
      <c r="M72" s="25"/>
      <c r="N72" s="25"/>
    </row>
    <row r="73" spans="1:14" ht="17.25" hidden="1" customHeight="1">
      <c r="A73" s="56">
        <v>1130300</v>
      </c>
      <c r="B73" s="53" t="s">
        <v>149</v>
      </c>
      <c r="C73" s="38" t="s">
        <v>150</v>
      </c>
      <c r="D73" s="25"/>
      <c r="E73" s="25"/>
      <c r="F73" s="25"/>
      <c r="G73" s="25"/>
      <c r="H73" s="39">
        <f>D73+E73+F73+G73</f>
        <v>0</v>
      </c>
      <c r="I73" s="25"/>
      <c r="J73" s="26"/>
      <c r="K73" s="26">
        <f t="shared" si="5"/>
        <v>0</v>
      </c>
      <c r="L73" s="25">
        <f>K73-J73</f>
        <v>0</v>
      </c>
      <c r="M73" s="25"/>
      <c r="N73" s="25"/>
    </row>
    <row r="74" spans="1:14" ht="17.25" hidden="1" customHeight="1">
      <c r="A74" s="56">
        <v>1130400</v>
      </c>
      <c r="B74" s="58" t="s">
        <v>151</v>
      </c>
      <c r="C74" s="59" t="s">
        <v>152</v>
      </c>
      <c r="D74" s="25"/>
      <c r="E74" s="25"/>
      <c r="F74" s="25"/>
      <c r="G74" s="25"/>
      <c r="H74" s="39">
        <f>D74+E74+F74+G74</f>
        <v>0</v>
      </c>
      <c r="I74" s="25"/>
      <c r="J74" s="26"/>
      <c r="K74" s="26">
        <f t="shared" si="5"/>
        <v>0</v>
      </c>
      <c r="L74" s="25">
        <f>K74-J74</f>
        <v>0</v>
      </c>
      <c r="M74" s="25"/>
      <c r="N74" s="25"/>
    </row>
    <row r="75" spans="1:14" ht="17.25" hidden="1" customHeight="1">
      <c r="A75" s="36">
        <v>1131000</v>
      </c>
      <c r="B75" s="60" t="s">
        <v>153</v>
      </c>
      <c r="C75" s="61" t="s">
        <v>62</v>
      </c>
      <c r="D75" s="39">
        <f t="shared" ref="D75:N75" si="20">D76+D77+D78</f>
        <v>0</v>
      </c>
      <c r="E75" s="39">
        <f t="shared" si="20"/>
        <v>0</v>
      </c>
      <c r="F75" s="39">
        <f t="shared" si="20"/>
        <v>0</v>
      </c>
      <c r="G75" s="39">
        <f t="shared" si="20"/>
        <v>0</v>
      </c>
      <c r="H75" s="39">
        <f t="shared" si="20"/>
        <v>0</v>
      </c>
      <c r="I75" s="39">
        <f t="shared" si="20"/>
        <v>0</v>
      </c>
      <c r="J75" s="45">
        <f t="shared" si="20"/>
        <v>0</v>
      </c>
      <c r="K75" s="26">
        <f t="shared" si="5"/>
        <v>0</v>
      </c>
      <c r="L75" s="39">
        <f t="shared" si="20"/>
        <v>0</v>
      </c>
      <c r="M75" s="39">
        <f t="shared" si="20"/>
        <v>0</v>
      </c>
      <c r="N75" s="39">
        <f t="shared" si="20"/>
        <v>0</v>
      </c>
    </row>
    <row r="76" spans="1:14" ht="17.25" hidden="1" customHeight="1">
      <c r="A76" s="36">
        <v>1131100</v>
      </c>
      <c r="B76" s="53" t="s">
        <v>154</v>
      </c>
      <c r="C76" s="35" t="s">
        <v>155</v>
      </c>
      <c r="D76" s="25"/>
      <c r="E76" s="25"/>
      <c r="F76" s="25"/>
      <c r="G76" s="25"/>
      <c r="H76" s="39">
        <f>D76+E76+F76+G76</f>
        <v>0</v>
      </c>
      <c r="I76" s="25"/>
      <c r="J76" s="26"/>
      <c r="K76" s="26">
        <f t="shared" si="5"/>
        <v>0</v>
      </c>
      <c r="L76" s="25">
        <f>K76-J76</f>
        <v>0</v>
      </c>
      <c r="M76" s="25"/>
      <c r="N76" s="25"/>
    </row>
    <row r="77" spans="1:14" ht="17.25" hidden="1" customHeight="1">
      <c r="A77" s="36">
        <v>1131200</v>
      </c>
      <c r="B77" s="53" t="s">
        <v>156</v>
      </c>
      <c r="C77" s="38" t="s">
        <v>157</v>
      </c>
      <c r="D77" s="25"/>
      <c r="E77" s="25"/>
      <c r="F77" s="25"/>
      <c r="G77" s="25"/>
      <c r="H77" s="39">
        <f>D77+E77+F77+G77</f>
        <v>0</v>
      </c>
      <c r="I77" s="25"/>
      <c r="J77" s="26"/>
      <c r="K77" s="26">
        <f t="shared" si="5"/>
        <v>0</v>
      </c>
      <c r="L77" s="25">
        <f>K77-J77</f>
        <v>0</v>
      </c>
      <c r="M77" s="25"/>
      <c r="N77" s="25"/>
    </row>
    <row r="78" spans="1:14" ht="17.25" hidden="1" customHeight="1">
      <c r="A78" s="36">
        <v>1131300</v>
      </c>
      <c r="B78" s="55" t="s">
        <v>158</v>
      </c>
      <c r="C78" s="42" t="s">
        <v>159</v>
      </c>
      <c r="D78" s="25"/>
      <c r="E78" s="25"/>
      <c r="F78" s="25"/>
      <c r="G78" s="25"/>
      <c r="H78" s="39">
        <f>D78+E78+F78+G78</f>
        <v>0</v>
      </c>
      <c r="I78" s="25"/>
      <c r="J78" s="26"/>
      <c r="K78" s="26">
        <f t="shared" si="5"/>
        <v>0</v>
      </c>
      <c r="L78" s="25">
        <f>K78-J78</f>
        <v>0</v>
      </c>
      <c r="M78" s="25"/>
      <c r="N78" s="25"/>
    </row>
    <row r="79" spans="1:14" ht="17.25" hidden="1" customHeight="1">
      <c r="A79" s="62">
        <v>1140000</v>
      </c>
      <c r="B79" s="57" t="s">
        <v>160</v>
      </c>
      <c r="C79" s="32" t="s">
        <v>62</v>
      </c>
      <c r="D79" s="39">
        <f t="shared" ref="D79:N79" si="21">D80+D81+D82+D83</f>
        <v>0</v>
      </c>
      <c r="E79" s="39">
        <f t="shared" si="21"/>
        <v>0</v>
      </c>
      <c r="F79" s="39">
        <f t="shared" si="21"/>
        <v>0</v>
      </c>
      <c r="G79" s="39">
        <f t="shared" si="21"/>
        <v>0</v>
      </c>
      <c r="H79" s="39">
        <f t="shared" si="21"/>
        <v>0</v>
      </c>
      <c r="I79" s="39">
        <f t="shared" si="21"/>
        <v>0</v>
      </c>
      <c r="J79" s="45">
        <f t="shared" si="21"/>
        <v>0</v>
      </c>
      <c r="K79" s="26">
        <f t="shared" si="5"/>
        <v>0</v>
      </c>
      <c r="L79" s="39">
        <f t="shared" si="21"/>
        <v>0</v>
      </c>
      <c r="M79" s="39">
        <f t="shared" si="21"/>
        <v>0</v>
      </c>
      <c r="N79" s="39">
        <f t="shared" si="21"/>
        <v>0</v>
      </c>
    </row>
    <row r="80" spans="1:14" ht="17.25" hidden="1" customHeight="1">
      <c r="A80" s="62">
        <v>1141000</v>
      </c>
      <c r="B80" s="53" t="s">
        <v>161</v>
      </c>
      <c r="C80" s="35" t="s">
        <v>162</v>
      </c>
      <c r="D80" s="25"/>
      <c r="E80" s="25"/>
      <c r="F80" s="25"/>
      <c r="G80" s="25"/>
      <c r="H80" s="39">
        <f>D80+E80+F80+G80</f>
        <v>0</v>
      </c>
      <c r="I80" s="25"/>
      <c r="J80" s="26"/>
      <c r="K80" s="26">
        <f t="shared" si="5"/>
        <v>0</v>
      </c>
      <c r="L80" s="25">
        <f>K80-J80</f>
        <v>0</v>
      </c>
      <c r="M80" s="25"/>
      <c r="N80" s="25"/>
    </row>
    <row r="81" spans="1:14" ht="17.25" hidden="1" customHeight="1">
      <c r="A81" s="62">
        <v>1142000</v>
      </c>
      <c r="B81" s="53" t="s">
        <v>163</v>
      </c>
      <c r="C81" s="38" t="s">
        <v>164</v>
      </c>
      <c r="D81" s="25"/>
      <c r="E81" s="25"/>
      <c r="F81" s="25"/>
      <c r="G81" s="25"/>
      <c r="H81" s="39">
        <f>D81+E81+F81+G81</f>
        <v>0</v>
      </c>
      <c r="I81" s="25"/>
      <c r="J81" s="26"/>
      <c r="K81" s="26">
        <f t="shared" si="5"/>
        <v>0</v>
      </c>
      <c r="L81" s="25">
        <f>K81-J81</f>
        <v>0</v>
      </c>
      <c r="M81" s="25"/>
      <c r="N81" s="25"/>
    </row>
    <row r="82" spans="1:14" ht="17.25" hidden="1" customHeight="1">
      <c r="A82" s="62">
        <v>1143000</v>
      </c>
      <c r="B82" s="53" t="s">
        <v>165</v>
      </c>
      <c r="C82" s="38" t="s">
        <v>166</v>
      </c>
      <c r="D82" s="25"/>
      <c r="E82" s="25"/>
      <c r="F82" s="25"/>
      <c r="G82" s="25"/>
      <c r="H82" s="39">
        <f>D82+E82+F82+G82</f>
        <v>0</v>
      </c>
      <c r="I82" s="25"/>
      <c r="J82" s="26"/>
      <c r="K82" s="26">
        <f t="shared" si="5"/>
        <v>0</v>
      </c>
      <c r="L82" s="25">
        <f>K82-J82</f>
        <v>0</v>
      </c>
      <c r="M82" s="25"/>
      <c r="N82" s="25"/>
    </row>
    <row r="83" spans="1:14" ht="17.25" hidden="1" customHeight="1">
      <c r="A83" s="43">
        <v>1144000</v>
      </c>
      <c r="B83" s="55" t="s">
        <v>167</v>
      </c>
      <c r="C83" s="42" t="s">
        <v>168</v>
      </c>
      <c r="D83" s="25"/>
      <c r="E83" s="25"/>
      <c r="F83" s="25"/>
      <c r="G83" s="25"/>
      <c r="H83" s="39">
        <f>D83+E83+F83+G83</f>
        <v>0</v>
      </c>
      <c r="I83" s="25"/>
      <c r="J83" s="26"/>
      <c r="K83" s="26">
        <f t="shared" si="5"/>
        <v>0</v>
      </c>
      <c r="L83" s="25">
        <f>K83-J83</f>
        <v>0</v>
      </c>
      <c r="M83" s="25"/>
      <c r="N83" s="25"/>
    </row>
    <row r="84" spans="1:14" ht="17.25" hidden="1" customHeight="1">
      <c r="A84" s="63">
        <v>1150000</v>
      </c>
      <c r="B84" s="64" t="s">
        <v>169</v>
      </c>
      <c r="C84" s="32" t="s">
        <v>62</v>
      </c>
      <c r="D84" s="39">
        <f t="shared" ref="D84:N84" si="22">D85+D88+D91+D100</f>
        <v>0</v>
      </c>
      <c r="E84" s="39">
        <f t="shared" si="22"/>
        <v>0</v>
      </c>
      <c r="F84" s="39">
        <f t="shared" si="22"/>
        <v>0</v>
      </c>
      <c r="G84" s="39">
        <f t="shared" si="22"/>
        <v>0</v>
      </c>
      <c r="H84" s="39">
        <f t="shared" si="22"/>
        <v>0</v>
      </c>
      <c r="I84" s="39">
        <f t="shared" si="22"/>
        <v>0</v>
      </c>
      <c r="J84" s="45">
        <f t="shared" si="22"/>
        <v>0</v>
      </c>
      <c r="K84" s="26">
        <f t="shared" si="5"/>
        <v>0</v>
      </c>
      <c r="L84" s="39">
        <f t="shared" si="22"/>
        <v>0</v>
      </c>
      <c r="M84" s="39">
        <f t="shared" si="22"/>
        <v>0</v>
      </c>
      <c r="N84" s="39">
        <f t="shared" si="22"/>
        <v>0</v>
      </c>
    </row>
    <row r="85" spans="1:14" ht="17.25" hidden="1" customHeight="1">
      <c r="A85" s="65">
        <v>1151000</v>
      </c>
      <c r="B85" s="66" t="s">
        <v>170</v>
      </c>
      <c r="C85" s="32" t="s">
        <v>62</v>
      </c>
      <c r="D85" s="39">
        <f t="shared" ref="D85:N85" si="23">D86+D87</f>
        <v>0</v>
      </c>
      <c r="E85" s="39">
        <f t="shared" si="23"/>
        <v>0</v>
      </c>
      <c r="F85" s="39">
        <f t="shared" si="23"/>
        <v>0</v>
      </c>
      <c r="G85" s="39">
        <f t="shared" si="23"/>
        <v>0</v>
      </c>
      <c r="H85" s="39">
        <f t="shared" si="23"/>
        <v>0</v>
      </c>
      <c r="I85" s="39">
        <f t="shared" si="23"/>
        <v>0</v>
      </c>
      <c r="J85" s="45">
        <f t="shared" si="23"/>
        <v>0</v>
      </c>
      <c r="K85" s="26">
        <f t="shared" si="5"/>
        <v>0</v>
      </c>
      <c r="L85" s="39">
        <f t="shared" si="23"/>
        <v>0</v>
      </c>
      <c r="M85" s="39">
        <f t="shared" si="23"/>
        <v>0</v>
      </c>
      <c r="N85" s="39">
        <f t="shared" si="23"/>
        <v>0</v>
      </c>
    </row>
    <row r="86" spans="1:14" ht="17.25" hidden="1" customHeight="1">
      <c r="A86" s="65">
        <v>1151100</v>
      </c>
      <c r="B86" s="67" t="s">
        <v>171</v>
      </c>
      <c r="C86" s="68">
        <v>461100</v>
      </c>
      <c r="D86" s="25"/>
      <c r="E86" s="25"/>
      <c r="F86" s="25"/>
      <c r="G86" s="25"/>
      <c r="H86" s="39">
        <f>D86+E86+F86+G86</f>
        <v>0</v>
      </c>
      <c r="I86" s="25"/>
      <c r="J86" s="26"/>
      <c r="K86" s="26">
        <f t="shared" si="5"/>
        <v>0</v>
      </c>
      <c r="L86" s="25">
        <f>K86-J86</f>
        <v>0</v>
      </c>
      <c r="M86" s="25"/>
      <c r="N86" s="25"/>
    </row>
    <row r="87" spans="1:14" ht="17.25" hidden="1" customHeight="1">
      <c r="A87" s="65">
        <v>1151200</v>
      </c>
      <c r="B87" s="67" t="s">
        <v>172</v>
      </c>
      <c r="C87" s="68">
        <v>461200</v>
      </c>
      <c r="D87" s="25"/>
      <c r="E87" s="25"/>
      <c r="F87" s="25"/>
      <c r="G87" s="25"/>
      <c r="H87" s="39">
        <f>D87+E87+F87+G87</f>
        <v>0</v>
      </c>
      <c r="I87" s="25"/>
      <c r="J87" s="26"/>
      <c r="K87" s="26">
        <f t="shared" si="5"/>
        <v>0</v>
      </c>
      <c r="L87" s="25">
        <f>K87-J87</f>
        <v>0</v>
      </c>
      <c r="M87" s="25"/>
      <c r="N87" s="25"/>
    </row>
    <row r="88" spans="1:14" ht="17.25" hidden="1" customHeight="1">
      <c r="A88" s="65">
        <v>1152000</v>
      </c>
      <c r="B88" s="69" t="s">
        <v>173</v>
      </c>
      <c r="C88" s="61" t="s">
        <v>62</v>
      </c>
      <c r="D88" s="20">
        <f t="shared" ref="D88:N88" si="24">D89+D90</f>
        <v>0</v>
      </c>
      <c r="E88" s="20">
        <f t="shared" si="24"/>
        <v>0</v>
      </c>
      <c r="F88" s="20">
        <f t="shared" si="24"/>
        <v>0</v>
      </c>
      <c r="G88" s="20">
        <f t="shared" si="24"/>
        <v>0</v>
      </c>
      <c r="H88" s="20">
        <f t="shared" si="24"/>
        <v>0</v>
      </c>
      <c r="I88" s="20">
        <f t="shared" si="24"/>
        <v>0</v>
      </c>
      <c r="J88" s="21">
        <f t="shared" si="24"/>
        <v>0</v>
      </c>
      <c r="K88" s="26">
        <f t="shared" si="5"/>
        <v>0</v>
      </c>
      <c r="L88" s="20">
        <f t="shared" si="24"/>
        <v>0</v>
      </c>
      <c r="M88" s="20">
        <f t="shared" si="24"/>
        <v>0</v>
      </c>
      <c r="N88" s="20">
        <f t="shared" si="24"/>
        <v>0</v>
      </c>
    </row>
    <row r="89" spans="1:14" ht="17.25" hidden="1" customHeight="1">
      <c r="A89" s="65">
        <v>1152100</v>
      </c>
      <c r="B89" s="70" t="s">
        <v>174</v>
      </c>
      <c r="C89" s="68">
        <v>462100</v>
      </c>
      <c r="D89" s="25"/>
      <c r="E89" s="25"/>
      <c r="F89" s="25"/>
      <c r="G89" s="25"/>
      <c r="H89" s="39">
        <f>D89+E89+F89+G89</f>
        <v>0</v>
      </c>
      <c r="I89" s="25"/>
      <c r="J89" s="26"/>
      <c r="K89" s="26">
        <f t="shared" si="5"/>
        <v>0</v>
      </c>
      <c r="L89" s="25">
        <f>K89-J89</f>
        <v>0</v>
      </c>
      <c r="M89" s="25"/>
      <c r="N89" s="25"/>
    </row>
    <row r="90" spans="1:14" ht="17.25" hidden="1" customHeight="1">
      <c r="A90" s="71">
        <v>1152200</v>
      </c>
      <c r="B90" s="72" t="s">
        <v>175</v>
      </c>
      <c r="C90" s="73">
        <v>462200</v>
      </c>
      <c r="D90" s="25"/>
      <c r="E90" s="25"/>
      <c r="F90" s="25"/>
      <c r="G90" s="25"/>
      <c r="H90" s="39">
        <f>D90+E90+F90+G90</f>
        <v>0</v>
      </c>
      <c r="I90" s="25"/>
      <c r="J90" s="26"/>
      <c r="K90" s="26">
        <f t="shared" si="5"/>
        <v>0</v>
      </c>
      <c r="L90" s="25">
        <f>K90-J90</f>
        <v>0</v>
      </c>
      <c r="M90" s="25"/>
      <c r="N90" s="25"/>
    </row>
    <row r="91" spans="1:14" ht="17.25" hidden="1" customHeight="1">
      <c r="A91" s="63">
        <v>1153000</v>
      </c>
      <c r="B91" s="64" t="s">
        <v>176</v>
      </c>
      <c r="C91" s="32" t="s">
        <v>62</v>
      </c>
      <c r="D91" s="20">
        <f t="shared" ref="D91:N91" si="25">D92+D93+D94+D95+D96+D97+D98+D99</f>
        <v>0</v>
      </c>
      <c r="E91" s="20">
        <f t="shared" si="25"/>
        <v>0</v>
      </c>
      <c r="F91" s="20">
        <f t="shared" si="25"/>
        <v>0</v>
      </c>
      <c r="G91" s="20">
        <f t="shared" si="25"/>
        <v>0</v>
      </c>
      <c r="H91" s="20">
        <f t="shared" si="25"/>
        <v>0</v>
      </c>
      <c r="I91" s="20">
        <f t="shared" si="25"/>
        <v>0</v>
      </c>
      <c r="J91" s="21">
        <f t="shared" si="25"/>
        <v>0</v>
      </c>
      <c r="K91" s="26">
        <f t="shared" si="5"/>
        <v>0</v>
      </c>
      <c r="L91" s="20">
        <f t="shared" si="25"/>
        <v>0</v>
      </c>
      <c r="M91" s="20">
        <f t="shared" si="25"/>
        <v>0</v>
      </c>
      <c r="N91" s="20">
        <f t="shared" si="25"/>
        <v>0</v>
      </c>
    </row>
    <row r="92" spans="1:14" ht="17.25" hidden="1" customHeight="1">
      <c r="A92" s="65">
        <v>1153100</v>
      </c>
      <c r="B92" s="70" t="s">
        <v>177</v>
      </c>
      <c r="C92" s="68">
        <v>463100</v>
      </c>
      <c r="D92" s="25"/>
      <c r="E92" s="25"/>
      <c r="F92" s="25"/>
      <c r="G92" s="25"/>
      <c r="H92" s="39">
        <f t="shared" ref="H92:H99" si="26">D92+E92+F92+G92</f>
        <v>0</v>
      </c>
      <c r="I92" s="25"/>
      <c r="J92" s="26"/>
      <c r="K92" s="26">
        <f t="shared" ref="K92:K153" si="27">J92</f>
        <v>0</v>
      </c>
      <c r="L92" s="25">
        <f t="shared" ref="L92:L99" si="28">K92-J92</f>
        <v>0</v>
      </c>
      <c r="M92" s="25"/>
      <c r="N92" s="25"/>
    </row>
    <row r="93" spans="1:14" ht="17.25" hidden="1" customHeight="1">
      <c r="A93" s="65">
        <v>1153200</v>
      </c>
      <c r="B93" s="70" t="s">
        <v>178</v>
      </c>
      <c r="C93" s="68">
        <v>463200</v>
      </c>
      <c r="D93" s="25"/>
      <c r="E93" s="25"/>
      <c r="F93" s="25"/>
      <c r="G93" s="25"/>
      <c r="H93" s="39">
        <f t="shared" si="26"/>
        <v>0</v>
      </c>
      <c r="I93" s="25"/>
      <c r="J93" s="26"/>
      <c r="K93" s="26">
        <f t="shared" si="27"/>
        <v>0</v>
      </c>
      <c r="L93" s="25">
        <f t="shared" si="28"/>
        <v>0</v>
      </c>
      <c r="M93" s="25"/>
      <c r="N93" s="25"/>
    </row>
    <row r="94" spans="1:14" ht="17.25" hidden="1" customHeight="1">
      <c r="A94" s="65">
        <v>1153300</v>
      </c>
      <c r="B94" s="70" t="s">
        <v>179</v>
      </c>
      <c r="C94" s="68">
        <v>463300</v>
      </c>
      <c r="D94" s="25"/>
      <c r="E94" s="25"/>
      <c r="F94" s="25"/>
      <c r="G94" s="25"/>
      <c r="H94" s="39">
        <f t="shared" si="26"/>
        <v>0</v>
      </c>
      <c r="I94" s="25"/>
      <c r="J94" s="26"/>
      <c r="K94" s="26">
        <f t="shared" si="27"/>
        <v>0</v>
      </c>
      <c r="L94" s="25">
        <f t="shared" si="28"/>
        <v>0</v>
      </c>
      <c r="M94" s="25"/>
      <c r="N94" s="25"/>
    </row>
    <row r="95" spans="1:14" ht="17.25" hidden="1" customHeight="1">
      <c r="A95" s="65">
        <v>1153400</v>
      </c>
      <c r="B95" s="70" t="s">
        <v>180</v>
      </c>
      <c r="C95" s="68">
        <v>463400</v>
      </c>
      <c r="D95" s="25"/>
      <c r="E95" s="25"/>
      <c r="F95" s="25"/>
      <c r="G95" s="25"/>
      <c r="H95" s="39">
        <f t="shared" si="26"/>
        <v>0</v>
      </c>
      <c r="I95" s="25"/>
      <c r="J95" s="26"/>
      <c r="K95" s="26">
        <f t="shared" si="27"/>
        <v>0</v>
      </c>
      <c r="L95" s="25">
        <f t="shared" si="28"/>
        <v>0</v>
      </c>
      <c r="M95" s="25"/>
      <c r="N95" s="25"/>
    </row>
    <row r="96" spans="1:14" ht="17.25" hidden="1" customHeight="1">
      <c r="A96" s="65">
        <v>1153500</v>
      </c>
      <c r="B96" s="74" t="s">
        <v>181</v>
      </c>
      <c r="C96" s="68">
        <v>463500</v>
      </c>
      <c r="D96" s="25"/>
      <c r="E96" s="25"/>
      <c r="F96" s="25"/>
      <c r="G96" s="25"/>
      <c r="H96" s="39">
        <f t="shared" si="26"/>
        <v>0</v>
      </c>
      <c r="I96" s="25"/>
      <c r="J96" s="26"/>
      <c r="K96" s="26">
        <f t="shared" si="27"/>
        <v>0</v>
      </c>
      <c r="L96" s="25">
        <f t="shared" si="28"/>
        <v>0</v>
      </c>
      <c r="M96" s="25"/>
      <c r="N96" s="25"/>
    </row>
    <row r="97" spans="1:14" ht="17.25" hidden="1" customHeight="1">
      <c r="A97" s="65">
        <v>1153700</v>
      </c>
      <c r="B97" s="74" t="s">
        <v>182</v>
      </c>
      <c r="C97" s="68">
        <v>463700</v>
      </c>
      <c r="D97" s="25"/>
      <c r="E97" s="25"/>
      <c r="F97" s="25"/>
      <c r="G97" s="25"/>
      <c r="H97" s="39">
        <f t="shared" si="26"/>
        <v>0</v>
      </c>
      <c r="I97" s="25"/>
      <c r="J97" s="26"/>
      <c r="K97" s="26">
        <f t="shared" si="27"/>
        <v>0</v>
      </c>
      <c r="L97" s="25">
        <f t="shared" si="28"/>
        <v>0</v>
      </c>
      <c r="M97" s="25"/>
      <c r="N97" s="25"/>
    </row>
    <row r="98" spans="1:14" ht="17.25" hidden="1" customHeight="1">
      <c r="A98" s="65">
        <v>1153800</v>
      </c>
      <c r="B98" s="74" t="s">
        <v>183</v>
      </c>
      <c r="C98" s="68">
        <v>463800</v>
      </c>
      <c r="D98" s="25"/>
      <c r="E98" s="25"/>
      <c r="F98" s="25"/>
      <c r="G98" s="25"/>
      <c r="H98" s="39">
        <f t="shared" si="26"/>
        <v>0</v>
      </c>
      <c r="I98" s="25"/>
      <c r="J98" s="26"/>
      <c r="K98" s="26">
        <f t="shared" si="27"/>
        <v>0</v>
      </c>
      <c r="L98" s="25">
        <f t="shared" si="28"/>
        <v>0</v>
      </c>
      <c r="M98" s="25"/>
      <c r="N98" s="25"/>
    </row>
    <row r="99" spans="1:14" ht="17.25" hidden="1" customHeight="1">
      <c r="A99" s="65">
        <v>1153900</v>
      </c>
      <c r="B99" s="74" t="s">
        <v>184</v>
      </c>
      <c r="C99" s="68">
        <v>463900</v>
      </c>
      <c r="D99" s="25"/>
      <c r="E99" s="25"/>
      <c r="F99" s="25"/>
      <c r="G99" s="25"/>
      <c r="H99" s="39">
        <f t="shared" si="26"/>
        <v>0</v>
      </c>
      <c r="I99" s="25"/>
      <c r="J99" s="26"/>
      <c r="K99" s="26">
        <f t="shared" si="27"/>
        <v>0</v>
      </c>
      <c r="L99" s="25">
        <f t="shared" si="28"/>
        <v>0</v>
      </c>
      <c r="M99" s="25"/>
      <c r="N99" s="25"/>
    </row>
    <row r="100" spans="1:14" ht="17.25" hidden="1" customHeight="1">
      <c r="A100" s="65">
        <v>1154000</v>
      </c>
      <c r="B100" s="75" t="s">
        <v>185</v>
      </c>
      <c r="C100" s="61" t="s">
        <v>62</v>
      </c>
      <c r="D100" s="20">
        <f t="shared" ref="D100:N100" si="29">D101+D102+D103+D104+D105+D106</f>
        <v>0</v>
      </c>
      <c r="E100" s="20">
        <f t="shared" si="29"/>
        <v>0</v>
      </c>
      <c r="F100" s="20">
        <f t="shared" si="29"/>
        <v>0</v>
      </c>
      <c r="G100" s="20">
        <f t="shared" si="29"/>
        <v>0</v>
      </c>
      <c r="H100" s="20">
        <f t="shared" si="29"/>
        <v>0</v>
      </c>
      <c r="I100" s="20">
        <f t="shared" si="29"/>
        <v>0</v>
      </c>
      <c r="J100" s="21">
        <f t="shared" si="29"/>
        <v>0</v>
      </c>
      <c r="K100" s="26">
        <f t="shared" si="27"/>
        <v>0</v>
      </c>
      <c r="L100" s="20">
        <f t="shared" si="29"/>
        <v>0</v>
      </c>
      <c r="M100" s="20">
        <f t="shared" si="29"/>
        <v>0</v>
      </c>
      <c r="N100" s="20">
        <f t="shared" si="29"/>
        <v>0</v>
      </c>
    </row>
    <row r="101" spans="1:14" ht="17.25" hidden="1" customHeight="1">
      <c r="A101" s="65">
        <v>1154100</v>
      </c>
      <c r="B101" s="74" t="s">
        <v>186</v>
      </c>
      <c r="C101" s="68">
        <v>465100</v>
      </c>
      <c r="D101" s="25"/>
      <c r="E101" s="25"/>
      <c r="F101" s="25"/>
      <c r="G101" s="25"/>
      <c r="H101" s="39">
        <f t="shared" ref="H101:H106" si="30">D101+E101+F101+G101</f>
        <v>0</v>
      </c>
      <c r="I101" s="25"/>
      <c r="J101" s="26"/>
      <c r="K101" s="26">
        <f t="shared" si="27"/>
        <v>0</v>
      </c>
      <c r="L101" s="25">
        <f t="shared" ref="L101:L106" si="31">K101-J101</f>
        <v>0</v>
      </c>
      <c r="M101" s="25"/>
      <c r="N101" s="25"/>
    </row>
    <row r="102" spans="1:14" ht="17.25" hidden="1" customHeight="1">
      <c r="A102" s="65">
        <v>1154200</v>
      </c>
      <c r="B102" s="74" t="s">
        <v>187</v>
      </c>
      <c r="C102" s="68">
        <v>465200</v>
      </c>
      <c r="D102" s="25"/>
      <c r="E102" s="25"/>
      <c r="F102" s="25"/>
      <c r="G102" s="25"/>
      <c r="H102" s="39">
        <f t="shared" si="30"/>
        <v>0</v>
      </c>
      <c r="I102" s="25"/>
      <c r="J102" s="26"/>
      <c r="K102" s="26">
        <f t="shared" si="27"/>
        <v>0</v>
      </c>
      <c r="L102" s="25">
        <f t="shared" si="31"/>
        <v>0</v>
      </c>
      <c r="M102" s="25"/>
      <c r="N102" s="25"/>
    </row>
    <row r="103" spans="1:14" ht="17.25" hidden="1" customHeight="1">
      <c r="A103" s="65">
        <v>1154300</v>
      </c>
      <c r="B103" s="74" t="s">
        <v>188</v>
      </c>
      <c r="C103" s="68">
        <v>465300</v>
      </c>
      <c r="D103" s="25"/>
      <c r="E103" s="25"/>
      <c r="F103" s="25"/>
      <c r="G103" s="25"/>
      <c r="H103" s="39">
        <f t="shared" si="30"/>
        <v>0</v>
      </c>
      <c r="I103" s="25"/>
      <c r="J103" s="26"/>
      <c r="K103" s="26">
        <f t="shared" si="27"/>
        <v>0</v>
      </c>
      <c r="L103" s="25">
        <f t="shared" si="31"/>
        <v>0</v>
      </c>
      <c r="M103" s="25"/>
      <c r="N103" s="25"/>
    </row>
    <row r="104" spans="1:14" ht="17.25" hidden="1" customHeight="1">
      <c r="A104" s="65">
        <v>1154500</v>
      </c>
      <c r="B104" s="74" t="s">
        <v>189</v>
      </c>
      <c r="C104" s="68">
        <v>465500</v>
      </c>
      <c r="D104" s="25"/>
      <c r="E104" s="25"/>
      <c r="F104" s="25"/>
      <c r="G104" s="25"/>
      <c r="H104" s="39">
        <f t="shared" si="30"/>
        <v>0</v>
      </c>
      <c r="I104" s="25"/>
      <c r="J104" s="26"/>
      <c r="K104" s="26">
        <f t="shared" si="27"/>
        <v>0</v>
      </c>
      <c r="L104" s="25">
        <f t="shared" si="31"/>
        <v>0</v>
      </c>
      <c r="M104" s="25"/>
      <c r="N104" s="25"/>
    </row>
    <row r="105" spans="1:14" ht="17.25" hidden="1" customHeight="1">
      <c r="A105" s="65">
        <v>1154600</v>
      </c>
      <c r="B105" s="74" t="s">
        <v>190</v>
      </c>
      <c r="C105" s="68">
        <v>465600</v>
      </c>
      <c r="D105" s="28"/>
      <c r="E105" s="28"/>
      <c r="F105" s="28"/>
      <c r="G105" s="28"/>
      <c r="H105" s="39">
        <f t="shared" si="30"/>
        <v>0</v>
      </c>
      <c r="I105" s="28"/>
      <c r="J105" s="29"/>
      <c r="K105" s="26">
        <f t="shared" si="27"/>
        <v>0</v>
      </c>
      <c r="L105" s="25">
        <f t="shared" si="31"/>
        <v>0</v>
      </c>
      <c r="M105" s="28"/>
      <c r="N105" s="28"/>
    </row>
    <row r="106" spans="1:14" ht="17.25" hidden="1" customHeight="1">
      <c r="A106" s="65">
        <v>1154700</v>
      </c>
      <c r="B106" s="51" t="s">
        <v>191</v>
      </c>
      <c r="C106" s="76" t="s">
        <v>192</v>
      </c>
      <c r="D106" s="77"/>
      <c r="E106" s="77"/>
      <c r="F106" s="77"/>
      <c r="G106" s="77"/>
      <c r="H106" s="39">
        <f t="shared" si="30"/>
        <v>0</v>
      </c>
      <c r="I106" s="77"/>
      <c r="J106" s="78"/>
      <c r="K106" s="26">
        <f t="shared" si="27"/>
        <v>0</v>
      </c>
      <c r="L106" s="25">
        <f t="shared" si="31"/>
        <v>0</v>
      </c>
      <c r="M106" s="77"/>
      <c r="N106" s="77"/>
    </row>
    <row r="107" spans="1:14" ht="17.25" hidden="1" customHeight="1">
      <c r="A107" s="79">
        <v>1160000</v>
      </c>
      <c r="B107" s="57" t="s">
        <v>193</v>
      </c>
      <c r="C107" s="32" t="s">
        <v>62</v>
      </c>
      <c r="D107" s="20">
        <f t="shared" ref="D107:N107" si="32">D108+D111+D121</f>
        <v>0</v>
      </c>
      <c r="E107" s="20">
        <f t="shared" si="32"/>
        <v>0</v>
      </c>
      <c r="F107" s="20">
        <f t="shared" si="32"/>
        <v>0</v>
      </c>
      <c r="G107" s="20">
        <f t="shared" si="32"/>
        <v>0</v>
      </c>
      <c r="H107" s="20">
        <f t="shared" si="32"/>
        <v>0</v>
      </c>
      <c r="I107" s="20">
        <f t="shared" si="32"/>
        <v>0</v>
      </c>
      <c r="J107" s="21">
        <f t="shared" si="32"/>
        <v>0</v>
      </c>
      <c r="K107" s="26">
        <f t="shared" si="27"/>
        <v>0</v>
      </c>
      <c r="L107" s="20">
        <f t="shared" si="32"/>
        <v>0</v>
      </c>
      <c r="M107" s="20">
        <f t="shared" si="32"/>
        <v>0</v>
      </c>
      <c r="N107" s="20">
        <f t="shared" si="32"/>
        <v>0</v>
      </c>
    </row>
    <row r="108" spans="1:14" ht="17.25" hidden="1" customHeight="1">
      <c r="A108" s="40">
        <v>1161000</v>
      </c>
      <c r="B108" s="80" t="s">
        <v>194</v>
      </c>
      <c r="C108" s="61" t="s">
        <v>62</v>
      </c>
      <c r="D108" s="20">
        <f t="shared" ref="D108:N108" si="33">D110+D109</f>
        <v>0</v>
      </c>
      <c r="E108" s="20">
        <f t="shared" si="33"/>
        <v>0</v>
      </c>
      <c r="F108" s="20">
        <f t="shared" si="33"/>
        <v>0</v>
      </c>
      <c r="G108" s="20">
        <f t="shared" si="33"/>
        <v>0</v>
      </c>
      <c r="H108" s="20">
        <f t="shared" si="33"/>
        <v>0</v>
      </c>
      <c r="I108" s="20">
        <f t="shared" si="33"/>
        <v>0</v>
      </c>
      <c r="J108" s="21">
        <f t="shared" si="33"/>
        <v>0</v>
      </c>
      <c r="K108" s="26">
        <f t="shared" si="27"/>
        <v>0</v>
      </c>
      <c r="L108" s="20">
        <f t="shared" si="33"/>
        <v>0</v>
      </c>
      <c r="M108" s="20">
        <f t="shared" si="33"/>
        <v>0</v>
      </c>
      <c r="N108" s="20">
        <f t="shared" si="33"/>
        <v>0</v>
      </c>
    </row>
    <row r="109" spans="1:14" ht="17.25" hidden="1" customHeight="1">
      <c r="A109" s="40">
        <v>1161100</v>
      </c>
      <c r="B109" s="37" t="s">
        <v>195</v>
      </c>
      <c r="C109" s="52">
        <v>471100</v>
      </c>
      <c r="D109" s="77"/>
      <c r="E109" s="77"/>
      <c r="F109" s="77"/>
      <c r="G109" s="77"/>
      <c r="H109" s="39">
        <f>D109+E109+F109+G109</f>
        <v>0</v>
      </c>
      <c r="I109" s="77"/>
      <c r="J109" s="78"/>
      <c r="K109" s="26">
        <f t="shared" si="27"/>
        <v>0</v>
      </c>
      <c r="L109" s="25">
        <f>K109-J109</f>
        <v>0</v>
      </c>
      <c r="M109" s="77"/>
      <c r="N109" s="77"/>
    </row>
    <row r="110" spans="1:14" ht="17.25" hidden="1" customHeight="1">
      <c r="A110" s="40">
        <v>1161200</v>
      </c>
      <c r="B110" s="53" t="s">
        <v>196</v>
      </c>
      <c r="C110" s="52">
        <v>471200</v>
      </c>
      <c r="D110" s="77"/>
      <c r="E110" s="77"/>
      <c r="F110" s="77"/>
      <c r="G110" s="77"/>
      <c r="H110" s="39">
        <f>D110+E110+F110+G110</f>
        <v>0</v>
      </c>
      <c r="I110" s="77"/>
      <c r="J110" s="78"/>
      <c r="K110" s="26">
        <f t="shared" si="27"/>
        <v>0</v>
      </c>
      <c r="L110" s="25">
        <f>K110-J110</f>
        <v>0</v>
      </c>
      <c r="M110" s="77"/>
      <c r="N110" s="77"/>
    </row>
    <row r="111" spans="1:14" ht="17.25" hidden="1" customHeight="1">
      <c r="A111" s="40">
        <v>1162000</v>
      </c>
      <c r="B111" s="80" t="s">
        <v>197</v>
      </c>
      <c r="C111" s="61" t="s">
        <v>62</v>
      </c>
      <c r="D111" s="20">
        <f t="shared" ref="D111:N111" si="34">D112++D113+D114+D115+D116+D117+D118+D119+D120</f>
        <v>0</v>
      </c>
      <c r="E111" s="20">
        <f t="shared" si="34"/>
        <v>0</v>
      </c>
      <c r="F111" s="20">
        <f t="shared" si="34"/>
        <v>0</v>
      </c>
      <c r="G111" s="20">
        <f t="shared" si="34"/>
        <v>0</v>
      </c>
      <c r="H111" s="20">
        <f t="shared" si="34"/>
        <v>0</v>
      </c>
      <c r="I111" s="20">
        <f t="shared" si="34"/>
        <v>0</v>
      </c>
      <c r="J111" s="21">
        <f t="shared" si="34"/>
        <v>0</v>
      </c>
      <c r="K111" s="26">
        <f t="shared" si="27"/>
        <v>0</v>
      </c>
      <c r="L111" s="20">
        <f t="shared" si="34"/>
        <v>0</v>
      </c>
      <c r="M111" s="20">
        <f t="shared" si="34"/>
        <v>0</v>
      </c>
      <c r="N111" s="20">
        <f t="shared" si="34"/>
        <v>0</v>
      </c>
    </row>
    <row r="112" spans="1:14" ht="17.25" hidden="1" customHeight="1">
      <c r="A112" s="40">
        <v>1162100</v>
      </c>
      <c r="B112" s="53" t="s">
        <v>198</v>
      </c>
      <c r="C112" s="38" t="s">
        <v>199</v>
      </c>
      <c r="D112" s="77"/>
      <c r="E112" s="77"/>
      <c r="F112" s="77"/>
      <c r="G112" s="77"/>
      <c r="H112" s="39">
        <f t="shared" ref="H112:H120" si="35">D112+E112+F112+G112</f>
        <v>0</v>
      </c>
      <c r="I112" s="77"/>
      <c r="J112" s="78"/>
      <c r="K112" s="26">
        <f t="shared" si="27"/>
        <v>0</v>
      </c>
      <c r="L112" s="25">
        <f t="shared" ref="L112:L120" si="36">K112-J112</f>
        <v>0</v>
      </c>
      <c r="M112" s="77"/>
      <c r="N112" s="77"/>
    </row>
    <row r="113" spans="1:14" ht="17.25" hidden="1" customHeight="1">
      <c r="A113" s="40">
        <v>1162200</v>
      </c>
      <c r="B113" s="53" t="s">
        <v>200</v>
      </c>
      <c r="C113" s="38" t="s">
        <v>201</v>
      </c>
      <c r="D113" s="77"/>
      <c r="E113" s="77"/>
      <c r="F113" s="77"/>
      <c r="G113" s="77"/>
      <c r="H113" s="39">
        <f t="shared" si="35"/>
        <v>0</v>
      </c>
      <c r="I113" s="77"/>
      <c r="J113" s="78"/>
      <c r="K113" s="26">
        <f t="shared" si="27"/>
        <v>0</v>
      </c>
      <c r="L113" s="25">
        <f t="shared" si="36"/>
        <v>0</v>
      </c>
      <c r="M113" s="77"/>
      <c r="N113" s="77"/>
    </row>
    <row r="114" spans="1:14" ht="17.25" hidden="1" customHeight="1">
      <c r="A114" s="40">
        <v>1162300</v>
      </c>
      <c r="B114" s="53" t="s">
        <v>202</v>
      </c>
      <c r="C114" s="38" t="s">
        <v>203</v>
      </c>
      <c r="D114" s="77"/>
      <c r="E114" s="77"/>
      <c r="F114" s="77"/>
      <c r="G114" s="77"/>
      <c r="H114" s="39">
        <f t="shared" si="35"/>
        <v>0</v>
      </c>
      <c r="I114" s="77"/>
      <c r="J114" s="78"/>
      <c r="K114" s="26">
        <f t="shared" si="27"/>
        <v>0</v>
      </c>
      <c r="L114" s="25">
        <f t="shared" si="36"/>
        <v>0</v>
      </c>
      <c r="M114" s="77"/>
      <c r="N114" s="77"/>
    </row>
    <row r="115" spans="1:14" ht="17.25" hidden="1" customHeight="1">
      <c r="A115" s="40">
        <v>1162400</v>
      </c>
      <c r="B115" s="53" t="s">
        <v>204</v>
      </c>
      <c r="C115" s="38" t="s">
        <v>205</v>
      </c>
      <c r="D115" s="77"/>
      <c r="E115" s="77"/>
      <c r="F115" s="77"/>
      <c r="G115" s="77"/>
      <c r="H115" s="39">
        <f t="shared" si="35"/>
        <v>0</v>
      </c>
      <c r="I115" s="77"/>
      <c r="J115" s="78"/>
      <c r="K115" s="26">
        <f t="shared" si="27"/>
        <v>0</v>
      </c>
      <c r="L115" s="25">
        <f t="shared" si="36"/>
        <v>0</v>
      </c>
      <c r="M115" s="77"/>
      <c r="N115" s="77"/>
    </row>
    <row r="116" spans="1:14" ht="17.25" hidden="1" customHeight="1">
      <c r="A116" s="40">
        <v>1162500</v>
      </c>
      <c r="B116" s="53" t="s">
        <v>206</v>
      </c>
      <c r="C116" s="38" t="s">
        <v>207</v>
      </c>
      <c r="D116" s="77"/>
      <c r="E116" s="77"/>
      <c r="F116" s="77"/>
      <c r="G116" s="77"/>
      <c r="H116" s="39">
        <f t="shared" si="35"/>
        <v>0</v>
      </c>
      <c r="I116" s="77"/>
      <c r="J116" s="78"/>
      <c r="K116" s="26">
        <f t="shared" si="27"/>
        <v>0</v>
      </c>
      <c r="L116" s="25">
        <f t="shared" si="36"/>
        <v>0</v>
      </c>
      <c r="M116" s="77"/>
      <c r="N116" s="77"/>
    </row>
    <row r="117" spans="1:14" ht="17.25" hidden="1" customHeight="1">
      <c r="A117" s="40">
        <v>1162600</v>
      </c>
      <c r="B117" s="53" t="s">
        <v>208</v>
      </c>
      <c r="C117" s="38" t="s">
        <v>209</v>
      </c>
      <c r="D117" s="77"/>
      <c r="E117" s="77"/>
      <c r="F117" s="77"/>
      <c r="G117" s="77"/>
      <c r="H117" s="39">
        <f t="shared" si="35"/>
        <v>0</v>
      </c>
      <c r="I117" s="77"/>
      <c r="J117" s="78"/>
      <c r="K117" s="26">
        <f t="shared" si="27"/>
        <v>0</v>
      </c>
      <c r="L117" s="25">
        <f t="shared" si="36"/>
        <v>0</v>
      </c>
      <c r="M117" s="77"/>
      <c r="N117" s="77"/>
    </row>
    <row r="118" spans="1:14" ht="17.25" hidden="1" customHeight="1">
      <c r="A118" s="40">
        <v>1162700</v>
      </c>
      <c r="B118" s="37" t="s">
        <v>210</v>
      </c>
      <c r="C118" s="38" t="s">
        <v>211</v>
      </c>
      <c r="D118" s="77"/>
      <c r="E118" s="77"/>
      <c r="F118" s="77"/>
      <c r="G118" s="77"/>
      <c r="H118" s="39">
        <f t="shared" si="35"/>
        <v>0</v>
      </c>
      <c r="I118" s="77"/>
      <c r="J118" s="78"/>
      <c r="K118" s="26">
        <f t="shared" si="27"/>
        <v>0</v>
      </c>
      <c r="L118" s="25">
        <f t="shared" si="36"/>
        <v>0</v>
      </c>
      <c r="M118" s="77"/>
      <c r="N118" s="77"/>
    </row>
    <row r="119" spans="1:14" ht="17.25" hidden="1" customHeight="1">
      <c r="A119" s="40">
        <v>1162800</v>
      </c>
      <c r="B119" s="53" t="s">
        <v>212</v>
      </c>
      <c r="C119" s="38" t="s">
        <v>213</v>
      </c>
      <c r="D119" s="77"/>
      <c r="E119" s="77"/>
      <c r="F119" s="77"/>
      <c r="G119" s="77"/>
      <c r="H119" s="39">
        <f t="shared" si="35"/>
        <v>0</v>
      </c>
      <c r="I119" s="77"/>
      <c r="J119" s="78"/>
      <c r="K119" s="26">
        <f t="shared" si="27"/>
        <v>0</v>
      </c>
      <c r="L119" s="25">
        <f t="shared" si="36"/>
        <v>0</v>
      </c>
      <c r="M119" s="77"/>
      <c r="N119" s="77"/>
    </row>
    <row r="120" spans="1:14" ht="17.25" hidden="1" customHeight="1">
      <c r="A120" s="81">
        <v>1162900</v>
      </c>
      <c r="B120" s="53" t="s">
        <v>214</v>
      </c>
      <c r="C120" s="38" t="s">
        <v>215</v>
      </c>
      <c r="D120" s="77"/>
      <c r="E120" s="77"/>
      <c r="F120" s="77"/>
      <c r="G120" s="77"/>
      <c r="H120" s="39">
        <f t="shared" si="35"/>
        <v>0</v>
      </c>
      <c r="I120" s="77"/>
      <c r="J120" s="78"/>
      <c r="K120" s="26">
        <f t="shared" si="27"/>
        <v>0</v>
      </c>
      <c r="L120" s="25">
        <f t="shared" si="36"/>
        <v>0</v>
      </c>
      <c r="M120" s="77"/>
      <c r="N120" s="77"/>
    </row>
    <row r="121" spans="1:14" ht="17.25" hidden="1" customHeight="1">
      <c r="A121" s="81">
        <v>1163000</v>
      </c>
      <c r="B121" s="80" t="s">
        <v>216</v>
      </c>
      <c r="C121" s="61" t="s">
        <v>62</v>
      </c>
      <c r="D121" s="82">
        <f t="shared" ref="D121:N121" si="37">D122</f>
        <v>0</v>
      </c>
      <c r="E121" s="82">
        <f t="shared" si="37"/>
        <v>0</v>
      </c>
      <c r="F121" s="82">
        <f t="shared" si="37"/>
        <v>0</v>
      </c>
      <c r="G121" s="82">
        <f t="shared" si="37"/>
        <v>0</v>
      </c>
      <c r="H121" s="82">
        <f t="shared" si="37"/>
        <v>0</v>
      </c>
      <c r="I121" s="82">
        <f t="shared" si="37"/>
        <v>0</v>
      </c>
      <c r="J121" s="83">
        <f t="shared" si="37"/>
        <v>0</v>
      </c>
      <c r="K121" s="26">
        <f t="shared" si="27"/>
        <v>0</v>
      </c>
      <c r="L121" s="82">
        <f t="shared" si="37"/>
        <v>0</v>
      </c>
      <c r="M121" s="82">
        <f t="shared" si="37"/>
        <v>0</v>
      </c>
      <c r="N121" s="82">
        <f t="shared" si="37"/>
        <v>0</v>
      </c>
    </row>
    <row r="122" spans="1:14" ht="17.25" hidden="1" customHeight="1">
      <c r="A122" s="84">
        <v>1163100</v>
      </c>
      <c r="B122" s="55" t="s">
        <v>217</v>
      </c>
      <c r="C122" s="42" t="s">
        <v>218</v>
      </c>
      <c r="D122" s="77"/>
      <c r="E122" s="77"/>
      <c r="F122" s="77"/>
      <c r="G122" s="77"/>
      <c r="H122" s="39">
        <f>D122+E122+F122+G122</f>
        <v>0</v>
      </c>
      <c r="I122" s="77"/>
      <c r="J122" s="78"/>
      <c r="K122" s="26">
        <f t="shared" si="27"/>
        <v>0</v>
      </c>
      <c r="L122" s="25">
        <f>K122-J122</f>
        <v>0</v>
      </c>
      <c r="M122" s="77"/>
      <c r="N122" s="77"/>
    </row>
    <row r="123" spans="1:14" ht="17.25" hidden="1" customHeight="1">
      <c r="A123" s="85">
        <v>1170000</v>
      </c>
      <c r="B123" s="50" t="s">
        <v>219</v>
      </c>
      <c r="C123" s="32" t="s">
        <v>62</v>
      </c>
      <c r="D123" s="82">
        <f t="shared" ref="D123:N123" si="38">D124+D127+D141+D132+D134+D137+D139</f>
        <v>100</v>
      </c>
      <c r="E123" s="82">
        <f t="shared" si="38"/>
        <v>0</v>
      </c>
      <c r="F123" s="82">
        <f t="shared" si="38"/>
        <v>0</v>
      </c>
      <c r="G123" s="82">
        <f t="shared" si="38"/>
        <v>0</v>
      </c>
      <c r="H123" s="82">
        <f t="shared" si="38"/>
        <v>100</v>
      </c>
      <c r="I123" s="82">
        <f t="shared" si="38"/>
        <v>0</v>
      </c>
      <c r="J123" s="83">
        <f t="shared" si="38"/>
        <v>0</v>
      </c>
      <c r="K123" s="26">
        <f t="shared" si="27"/>
        <v>0</v>
      </c>
      <c r="L123" s="82">
        <f t="shared" si="38"/>
        <v>0</v>
      </c>
      <c r="M123" s="82">
        <f t="shared" si="38"/>
        <v>0</v>
      </c>
      <c r="N123" s="82">
        <f t="shared" si="38"/>
        <v>0</v>
      </c>
    </row>
    <row r="124" spans="1:14" ht="17.25" hidden="1" customHeight="1">
      <c r="A124" s="81">
        <v>1171000</v>
      </c>
      <c r="B124" s="86" t="s">
        <v>220</v>
      </c>
      <c r="C124" s="32" t="s">
        <v>62</v>
      </c>
      <c r="D124" s="82">
        <f t="shared" ref="D124:I124" si="39">D125+D126</f>
        <v>0</v>
      </c>
      <c r="E124" s="82">
        <f t="shared" si="39"/>
        <v>0</v>
      </c>
      <c r="F124" s="82">
        <f t="shared" si="39"/>
        <v>0</v>
      </c>
      <c r="G124" s="82">
        <f t="shared" si="39"/>
        <v>0</v>
      </c>
      <c r="H124" s="82">
        <f t="shared" si="39"/>
        <v>0</v>
      </c>
      <c r="I124" s="82">
        <f t="shared" si="39"/>
        <v>0</v>
      </c>
      <c r="J124" s="83"/>
      <c r="K124" s="26">
        <f t="shared" si="27"/>
        <v>0</v>
      </c>
      <c r="L124" s="82">
        <f>L125+L126</f>
        <v>0</v>
      </c>
      <c r="M124" s="82">
        <f>M125+M126</f>
        <v>0</v>
      </c>
      <c r="N124" s="82">
        <f>N125+N126</f>
        <v>0</v>
      </c>
    </row>
    <row r="125" spans="1:14" ht="17.25" hidden="1" customHeight="1">
      <c r="A125" s="81">
        <v>1171100</v>
      </c>
      <c r="B125" s="37" t="s">
        <v>221</v>
      </c>
      <c r="C125" s="35" t="s">
        <v>222</v>
      </c>
      <c r="D125" s="77"/>
      <c r="E125" s="77"/>
      <c r="F125" s="77"/>
      <c r="G125" s="77"/>
      <c r="H125" s="39">
        <f>D125+E125+F125+G125</f>
        <v>0</v>
      </c>
      <c r="I125" s="77"/>
      <c r="J125" s="78"/>
      <c r="K125" s="26">
        <f t="shared" si="27"/>
        <v>0</v>
      </c>
      <c r="L125" s="25">
        <f>K125-J125</f>
        <v>0</v>
      </c>
      <c r="M125" s="77"/>
      <c r="N125" s="77"/>
    </row>
    <row r="126" spans="1:14" ht="17.25" hidden="1" customHeight="1">
      <c r="A126" s="81">
        <v>1171200</v>
      </c>
      <c r="B126" s="53" t="s">
        <v>223</v>
      </c>
      <c r="C126" s="87" t="s">
        <v>224</v>
      </c>
      <c r="D126" s="77"/>
      <c r="E126" s="77"/>
      <c r="F126" s="77"/>
      <c r="G126" s="77"/>
      <c r="H126" s="39">
        <f>D126+E126+F126+G126</f>
        <v>0</v>
      </c>
      <c r="I126" s="77"/>
      <c r="J126" s="78"/>
      <c r="K126" s="26">
        <f t="shared" si="27"/>
        <v>0</v>
      </c>
      <c r="L126" s="25">
        <f>K126-J126</f>
        <v>0</v>
      </c>
      <c r="M126" s="77"/>
      <c r="N126" s="77"/>
    </row>
    <row r="127" spans="1:14" ht="17.25" hidden="1" customHeight="1">
      <c r="A127" s="40">
        <v>1172000</v>
      </c>
      <c r="B127" s="60" t="s">
        <v>225</v>
      </c>
      <c r="C127" s="61" t="s">
        <v>62</v>
      </c>
      <c r="D127" s="82">
        <f t="shared" ref="D127:N127" si="40">D128+D129+D130+D131</f>
        <v>100</v>
      </c>
      <c r="E127" s="82">
        <f t="shared" si="40"/>
        <v>0</v>
      </c>
      <c r="F127" s="82">
        <f t="shared" si="40"/>
        <v>0</v>
      </c>
      <c r="G127" s="82">
        <f t="shared" si="40"/>
        <v>0</v>
      </c>
      <c r="H127" s="82">
        <f t="shared" si="40"/>
        <v>100</v>
      </c>
      <c r="I127" s="82">
        <f t="shared" si="40"/>
        <v>0</v>
      </c>
      <c r="J127" s="83">
        <f t="shared" si="40"/>
        <v>0</v>
      </c>
      <c r="K127" s="26">
        <f t="shared" si="27"/>
        <v>0</v>
      </c>
      <c r="L127" s="82">
        <f t="shared" si="40"/>
        <v>0</v>
      </c>
      <c r="M127" s="82">
        <f t="shared" si="40"/>
        <v>0</v>
      </c>
      <c r="N127" s="82">
        <f t="shared" si="40"/>
        <v>0</v>
      </c>
    </row>
    <row r="128" spans="1:14" ht="17.25" hidden="1" customHeight="1">
      <c r="A128" s="40">
        <v>1172100</v>
      </c>
      <c r="B128" s="53" t="s">
        <v>226</v>
      </c>
      <c r="C128" s="35" t="s">
        <v>227</v>
      </c>
      <c r="D128" s="77"/>
      <c r="E128" s="77"/>
      <c r="F128" s="77"/>
      <c r="G128" s="77"/>
      <c r="H128" s="39">
        <f>D128+E128+F128+G128</f>
        <v>0</v>
      </c>
      <c r="I128" s="77"/>
      <c r="J128" s="78"/>
      <c r="K128" s="26">
        <f t="shared" si="27"/>
        <v>0</v>
      </c>
      <c r="L128" s="25">
        <f>K128-J128</f>
        <v>0</v>
      </c>
      <c r="M128" s="77"/>
      <c r="N128" s="77"/>
    </row>
    <row r="129" spans="1:14" ht="17.25" hidden="1" customHeight="1">
      <c r="A129" s="40">
        <v>1172200</v>
      </c>
      <c r="B129" s="53" t="s">
        <v>228</v>
      </c>
      <c r="C129" s="88">
        <v>482200</v>
      </c>
      <c r="D129" s="77"/>
      <c r="E129" s="77"/>
      <c r="F129" s="77"/>
      <c r="G129" s="77"/>
      <c r="H129" s="39">
        <f>D129+E129+F129+G129</f>
        <v>0</v>
      </c>
      <c r="I129" s="77"/>
      <c r="J129" s="78"/>
      <c r="K129" s="26">
        <f t="shared" si="27"/>
        <v>0</v>
      </c>
      <c r="L129" s="25">
        <f>K129-J129</f>
        <v>0</v>
      </c>
      <c r="M129" s="77"/>
      <c r="N129" s="77"/>
    </row>
    <row r="130" spans="1:14" ht="17.25" customHeight="1" thickBot="1">
      <c r="A130" s="40">
        <v>1172300</v>
      </c>
      <c r="B130" s="53" t="s">
        <v>229</v>
      </c>
      <c r="C130" s="38" t="s">
        <v>230</v>
      </c>
      <c r="D130" s="77">
        <v>100</v>
      </c>
      <c r="E130" s="77"/>
      <c r="F130" s="77"/>
      <c r="G130" s="77"/>
      <c r="H130" s="39">
        <f>D130+E130+F130+G130</f>
        <v>100</v>
      </c>
      <c r="I130" s="77"/>
      <c r="J130" s="78">
        <v>0</v>
      </c>
      <c r="K130" s="26">
        <f t="shared" si="27"/>
        <v>0</v>
      </c>
      <c r="L130" s="25">
        <f>K130-J130</f>
        <v>0</v>
      </c>
      <c r="M130" s="77"/>
      <c r="N130" s="77"/>
    </row>
    <row r="131" spans="1:14" ht="17.25" hidden="1" customHeight="1">
      <c r="A131" s="40">
        <v>1172400</v>
      </c>
      <c r="B131" s="89" t="s">
        <v>231</v>
      </c>
      <c r="C131" s="38" t="s">
        <v>232</v>
      </c>
      <c r="D131" s="77"/>
      <c r="E131" s="77"/>
      <c r="F131" s="77"/>
      <c r="G131" s="77"/>
      <c r="H131" s="39">
        <f>D131+E131+F131+G131</f>
        <v>0</v>
      </c>
      <c r="I131" s="77"/>
      <c r="J131" s="78"/>
      <c r="K131" s="26">
        <f t="shared" si="27"/>
        <v>0</v>
      </c>
      <c r="L131" s="25">
        <f>K131-J131</f>
        <v>0</v>
      </c>
      <c r="M131" s="77"/>
      <c r="N131" s="77"/>
    </row>
    <row r="132" spans="1:14" ht="17.25" hidden="1" customHeight="1">
      <c r="A132" s="40">
        <v>1173000</v>
      </c>
      <c r="B132" s="60" t="s">
        <v>233</v>
      </c>
      <c r="C132" s="61" t="s">
        <v>62</v>
      </c>
      <c r="D132" s="82">
        <f t="shared" ref="D132:N132" si="41">D133</f>
        <v>0</v>
      </c>
      <c r="E132" s="82">
        <f t="shared" si="41"/>
        <v>0</v>
      </c>
      <c r="F132" s="82">
        <f t="shared" si="41"/>
        <v>0</v>
      </c>
      <c r="G132" s="82">
        <f t="shared" si="41"/>
        <v>0</v>
      </c>
      <c r="H132" s="82">
        <f t="shared" si="41"/>
        <v>0</v>
      </c>
      <c r="I132" s="82">
        <f t="shared" si="41"/>
        <v>0</v>
      </c>
      <c r="J132" s="83">
        <f t="shared" si="41"/>
        <v>0</v>
      </c>
      <c r="K132" s="26">
        <f t="shared" si="27"/>
        <v>0</v>
      </c>
      <c r="L132" s="82">
        <f t="shared" si="41"/>
        <v>0</v>
      </c>
      <c r="M132" s="82">
        <f t="shared" si="41"/>
        <v>0</v>
      </c>
      <c r="N132" s="82">
        <f t="shared" si="41"/>
        <v>0</v>
      </c>
    </row>
    <row r="133" spans="1:14" ht="13.5" hidden="1" customHeight="1">
      <c r="A133" s="81">
        <v>1173100</v>
      </c>
      <c r="B133" s="89" t="s">
        <v>234</v>
      </c>
      <c r="C133" s="38" t="s">
        <v>235</v>
      </c>
      <c r="D133" s="77"/>
      <c r="E133" s="77"/>
      <c r="F133" s="77"/>
      <c r="G133" s="77"/>
      <c r="H133" s="39">
        <f>D133+E133+F133+G133</f>
        <v>0</v>
      </c>
      <c r="I133" s="77"/>
      <c r="J133" s="78"/>
      <c r="K133" s="26">
        <f t="shared" si="27"/>
        <v>0</v>
      </c>
      <c r="L133" s="25">
        <f>K133-J133</f>
        <v>0</v>
      </c>
      <c r="M133" s="77"/>
      <c r="N133" s="77"/>
    </row>
    <row r="134" spans="1:14" ht="17.25" hidden="1" customHeight="1">
      <c r="A134" s="81">
        <v>1174000</v>
      </c>
      <c r="B134" s="60" t="s">
        <v>236</v>
      </c>
      <c r="C134" s="61" t="s">
        <v>62</v>
      </c>
      <c r="D134" s="82">
        <f t="shared" ref="D134:N134" si="42">D135+D136</f>
        <v>0</v>
      </c>
      <c r="E134" s="82">
        <f t="shared" si="42"/>
        <v>0</v>
      </c>
      <c r="F134" s="82">
        <f t="shared" si="42"/>
        <v>0</v>
      </c>
      <c r="G134" s="82">
        <f t="shared" si="42"/>
        <v>0</v>
      </c>
      <c r="H134" s="82">
        <f t="shared" si="42"/>
        <v>0</v>
      </c>
      <c r="I134" s="82">
        <f t="shared" si="42"/>
        <v>0</v>
      </c>
      <c r="J134" s="83">
        <f t="shared" si="42"/>
        <v>0</v>
      </c>
      <c r="K134" s="26">
        <f t="shared" si="27"/>
        <v>0</v>
      </c>
      <c r="L134" s="82">
        <f t="shared" si="42"/>
        <v>0</v>
      </c>
      <c r="M134" s="82">
        <f t="shared" si="42"/>
        <v>0</v>
      </c>
      <c r="N134" s="82">
        <f t="shared" si="42"/>
        <v>0</v>
      </c>
    </row>
    <row r="135" spans="1:14" ht="17.25" hidden="1" customHeight="1">
      <c r="A135" s="81">
        <v>1174100</v>
      </c>
      <c r="B135" s="89" t="s">
        <v>237</v>
      </c>
      <c r="C135" s="38" t="s">
        <v>238</v>
      </c>
      <c r="D135" s="77"/>
      <c r="E135" s="77"/>
      <c r="F135" s="77"/>
      <c r="G135" s="77"/>
      <c r="H135" s="39">
        <f>D135+E135+F135+G135</f>
        <v>0</v>
      </c>
      <c r="I135" s="77"/>
      <c r="J135" s="78"/>
      <c r="K135" s="26">
        <f t="shared" si="27"/>
        <v>0</v>
      </c>
      <c r="L135" s="25">
        <f>K135-J135</f>
        <v>0</v>
      </c>
      <c r="M135" s="77"/>
      <c r="N135" s="77"/>
    </row>
    <row r="136" spans="1:14" ht="17.25" hidden="1" customHeight="1">
      <c r="A136" s="81">
        <v>1174200</v>
      </c>
      <c r="B136" s="89" t="s">
        <v>239</v>
      </c>
      <c r="C136" s="38" t="s">
        <v>240</v>
      </c>
      <c r="D136" s="77"/>
      <c r="E136" s="77"/>
      <c r="F136" s="77"/>
      <c r="G136" s="77"/>
      <c r="H136" s="39">
        <f>D136+E136+F136+G136</f>
        <v>0</v>
      </c>
      <c r="I136" s="77"/>
      <c r="J136" s="78"/>
      <c r="K136" s="26">
        <f t="shared" si="27"/>
        <v>0</v>
      </c>
      <c r="L136" s="25">
        <f>K136-J136</f>
        <v>0</v>
      </c>
      <c r="M136" s="77"/>
      <c r="N136" s="77"/>
    </row>
    <row r="137" spans="1:14" ht="17.25" hidden="1" customHeight="1">
      <c r="A137" s="81">
        <v>1175000</v>
      </c>
      <c r="B137" s="60" t="s">
        <v>241</v>
      </c>
      <c r="C137" s="61" t="s">
        <v>62</v>
      </c>
      <c r="D137" s="82">
        <f t="shared" ref="D137:N137" si="43">D138</f>
        <v>0</v>
      </c>
      <c r="E137" s="82">
        <f t="shared" si="43"/>
        <v>0</v>
      </c>
      <c r="F137" s="82">
        <f t="shared" si="43"/>
        <v>0</v>
      </c>
      <c r="G137" s="82">
        <f t="shared" si="43"/>
        <v>0</v>
      </c>
      <c r="H137" s="82">
        <f t="shared" si="43"/>
        <v>0</v>
      </c>
      <c r="I137" s="82">
        <f t="shared" si="43"/>
        <v>0</v>
      </c>
      <c r="J137" s="83">
        <f t="shared" si="43"/>
        <v>0</v>
      </c>
      <c r="K137" s="26">
        <f t="shared" si="27"/>
        <v>0</v>
      </c>
      <c r="L137" s="82">
        <f t="shared" si="43"/>
        <v>0</v>
      </c>
      <c r="M137" s="82">
        <f t="shared" si="43"/>
        <v>0</v>
      </c>
      <c r="N137" s="82">
        <f t="shared" si="43"/>
        <v>0</v>
      </c>
    </row>
    <row r="138" spans="1:14" ht="17.25" hidden="1" customHeight="1">
      <c r="A138" s="81">
        <v>1175100</v>
      </c>
      <c r="B138" s="89" t="s">
        <v>242</v>
      </c>
      <c r="C138" s="38" t="s">
        <v>243</v>
      </c>
      <c r="D138" s="77"/>
      <c r="E138" s="77"/>
      <c r="F138" s="77"/>
      <c r="G138" s="77"/>
      <c r="H138" s="39">
        <f>D138+E138+F138+G138</f>
        <v>0</v>
      </c>
      <c r="I138" s="77"/>
      <c r="J138" s="78"/>
      <c r="K138" s="26">
        <f t="shared" si="27"/>
        <v>0</v>
      </c>
      <c r="L138" s="25">
        <f>K138-J138</f>
        <v>0</v>
      </c>
      <c r="M138" s="77"/>
      <c r="N138" s="77"/>
    </row>
    <row r="139" spans="1:14" ht="17.25" hidden="1" customHeight="1">
      <c r="A139" s="81">
        <v>1176000</v>
      </c>
      <c r="B139" s="60" t="s">
        <v>244</v>
      </c>
      <c r="C139" s="61" t="s">
        <v>62</v>
      </c>
      <c r="D139" s="82">
        <f t="shared" ref="D139:N139" si="44">D140</f>
        <v>0</v>
      </c>
      <c r="E139" s="82">
        <f t="shared" si="44"/>
        <v>0</v>
      </c>
      <c r="F139" s="82">
        <f t="shared" si="44"/>
        <v>0</v>
      </c>
      <c r="G139" s="82">
        <f t="shared" si="44"/>
        <v>0</v>
      </c>
      <c r="H139" s="82">
        <f t="shared" si="44"/>
        <v>0</v>
      </c>
      <c r="I139" s="82">
        <f t="shared" si="44"/>
        <v>0</v>
      </c>
      <c r="J139" s="83">
        <f t="shared" si="44"/>
        <v>0</v>
      </c>
      <c r="K139" s="26">
        <f t="shared" si="27"/>
        <v>0</v>
      </c>
      <c r="L139" s="82">
        <f t="shared" si="44"/>
        <v>0</v>
      </c>
      <c r="M139" s="82">
        <f t="shared" si="44"/>
        <v>0</v>
      </c>
      <c r="N139" s="82">
        <f t="shared" si="44"/>
        <v>0</v>
      </c>
    </row>
    <row r="140" spans="1:14" ht="17.25" hidden="1" customHeight="1">
      <c r="A140" s="81">
        <v>1176100</v>
      </c>
      <c r="B140" s="89" t="s">
        <v>245</v>
      </c>
      <c r="C140" s="38" t="s">
        <v>246</v>
      </c>
      <c r="D140" s="77"/>
      <c r="E140" s="77"/>
      <c r="F140" s="77"/>
      <c r="G140" s="77"/>
      <c r="H140" s="39">
        <f>D140+E140+F140+G140</f>
        <v>0</v>
      </c>
      <c r="I140" s="77"/>
      <c r="J140" s="78"/>
      <c r="K140" s="26">
        <f t="shared" si="27"/>
        <v>0</v>
      </c>
      <c r="L140" s="25">
        <f>K140-J140</f>
        <v>0</v>
      </c>
      <c r="M140" s="77"/>
      <c r="N140" s="77"/>
    </row>
    <row r="141" spans="1:14" ht="17.25" hidden="1" customHeight="1">
      <c r="A141" s="81">
        <v>1177000</v>
      </c>
      <c r="B141" s="60" t="s">
        <v>247</v>
      </c>
      <c r="C141" s="61" t="s">
        <v>62</v>
      </c>
      <c r="D141" s="82">
        <f t="shared" ref="D141:N141" si="45">D142</f>
        <v>0</v>
      </c>
      <c r="E141" s="82">
        <f t="shared" si="45"/>
        <v>0</v>
      </c>
      <c r="F141" s="82">
        <f t="shared" si="45"/>
        <v>0</v>
      </c>
      <c r="G141" s="82">
        <f t="shared" si="45"/>
        <v>0</v>
      </c>
      <c r="H141" s="82">
        <f t="shared" si="45"/>
        <v>0</v>
      </c>
      <c r="I141" s="82">
        <f t="shared" si="45"/>
        <v>0</v>
      </c>
      <c r="J141" s="83">
        <f t="shared" si="45"/>
        <v>0</v>
      </c>
      <c r="K141" s="26">
        <f t="shared" si="27"/>
        <v>0</v>
      </c>
      <c r="L141" s="82">
        <f t="shared" si="45"/>
        <v>0</v>
      </c>
      <c r="M141" s="82">
        <f t="shared" si="45"/>
        <v>0</v>
      </c>
      <c r="N141" s="82">
        <f t="shared" si="45"/>
        <v>0</v>
      </c>
    </row>
    <row r="142" spans="1:14" ht="17.25" hidden="1" customHeight="1">
      <c r="A142" s="90">
        <v>1177100</v>
      </c>
      <c r="B142" s="53" t="s">
        <v>248</v>
      </c>
      <c r="C142" s="87" t="s">
        <v>249</v>
      </c>
      <c r="D142" s="77"/>
      <c r="E142" s="77"/>
      <c r="F142" s="77"/>
      <c r="G142" s="77"/>
      <c r="H142" s="39">
        <f>D142+E142+F142+G142</f>
        <v>0</v>
      </c>
      <c r="I142" s="77"/>
      <c r="J142" s="78"/>
      <c r="K142" s="26">
        <f t="shared" si="27"/>
        <v>0</v>
      </c>
      <c r="L142" s="25">
        <f>K142-J142</f>
        <v>0</v>
      </c>
      <c r="M142" s="77"/>
      <c r="N142" s="77"/>
    </row>
    <row r="143" spans="1:14" s="95" customFormat="1" ht="29.25" hidden="1" customHeight="1">
      <c r="A143" s="91">
        <v>4000000</v>
      </c>
      <c r="B143" s="92" t="s">
        <v>250</v>
      </c>
      <c r="C143" s="93"/>
      <c r="D143" s="94"/>
      <c r="E143" s="94"/>
      <c r="F143" s="94"/>
      <c r="G143" s="94"/>
      <c r="H143" s="94"/>
      <c r="I143" s="94"/>
      <c r="J143" s="78"/>
      <c r="K143" s="26">
        <f t="shared" si="27"/>
        <v>0</v>
      </c>
      <c r="L143" s="77"/>
      <c r="M143" s="77"/>
      <c r="N143" s="77"/>
    </row>
    <row r="144" spans="1:14" s="95" customFormat="1" ht="17.25" hidden="1" customHeight="1">
      <c r="A144" s="96"/>
      <c r="B144" s="97" t="s">
        <v>63</v>
      </c>
      <c r="C144" s="98"/>
      <c r="D144" s="99"/>
      <c r="E144" s="99"/>
      <c r="F144" s="99"/>
      <c r="G144" s="99"/>
      <c r="H144" s="99"/>
      <c r="I144" s="99"/>
      <c r="J144" s="45"/>
      <c r="K144" s="26">
        <f t="shared" si="27"/>
        <v>0</v>
      </c>
      <c r="L144" s="39"/>
      <c r="M144" s="39"/>
      <c r="N144" s="39"/>
    </row>
    <row r="145" spans="1:14" s="95" customFormat="1" ht="17.25" hidden="1" customHeight="1">
      <c r="A145" s="100"/>
      <c r="B145" s="101"/>
      <c r="C145" s="98"/>
      <c r="D145" s="99"/>
      <c r="E145" s="99"/>
      <c r="F145" s="99"/>
      <c r="G145" s="99"/>
      <c r="H145" s="99"/>
      <c r="I145" s="99"/>
      <c r="J145" s="45"/>
      <c r="K145" s="26">
        <f t="shared" si="27"/>
        <v>0</v>
      </c>
      <c r="L145" s="39"/>
      <c r="M145" s="39"/>
      <c r="N145" s="39"/>
    </row>
    <row r="146" spans="1:14" ht="17.25" customHeight="1" thickBot="1">
      <c r="A146" s="36">
        <v>1200000</v>
      </c>
      <c r="B146" s="102" t="s">
        <v>251</v>
      </c>
      <c r="C146" s="32" t="s">
        <v>62</v>
      </c>
      <c r="D146" s="103">
        <f t="shared" ref="D146:N146" si="46">D148+D159+D164+D166</f>
        <v>3000</v>
      </c>
      <c r="E146" s="103">
        <f t="shared" si="46"/>
        <v>0</v>
      </c>
      <c r="F146" s="103">
        <f t="shared" si="46"/>
        <v>0</v>
      </c>
      <c r="G146" s="103">
        <f t="shared" si="46"/>
        <v>0</v>
      </c>
      <c r="H146" s="103">
        <f t="shared" si="46"/>
        <v>3000</v>
      </c>
      <c r="I146" s="103">
        <f t="shared" si="46"/>
        <v>0</v>
      </c>
      <c r="J146" s="104">
        <f t="shared" si="46"/>
        <v>0</v>
      </c>
      <c r="K146" s="26">
        <f t="shared" si="27"/>
        <v>0</v>
      </c>
      <c r="L146" s="103">
        <f t="shared" si="46"/>
        <v>0</v>
      </c>
      <c r="M146" s="103">
        <f t="shared" si="46"/>
        <v>0</v>
      </c>
      <c r="N146" s="103">
        <f t="shared" si="46"/>
        <v>0</v>
      </c>
    </row>
    <row r="147" spans="1:14" ht="15.75" hidden="1" customHeight="1">
      <c r="A147" s="36"/>
      <c r="B147" s="105" t="s">
        <v>63</v>
      </c>
      <c r="C147" s="38"/>
      <c r="D147" s="39"/>
      <c r="E147" s="39"/>
      <c r="F147" s="39"/>
      <c r="G147" s="39"/>
      <c r="H147" s="39"/>
      <c r="I147" s="39"/>
      <c r="J147" s="45"/>
      <c r="K147" s="26">
        <f t="shared" si="27"/>
        <v>0</v>
      </c>
      <c r="L147" s="39"/>
      <c r="M147" s="39"/>
      <c r="N147" s="39"/>
    </row>
    <row r="148" spans="1:14" ht="17.25" hidden="1" customHeight="1">
      <c r="A148" s="85" t="s">
        <v>252</v>
      </c>
      <c r="B148" s="106" t="s">
        <v>253</v>
      </c>
      <c r="C148" s="32" t="s">
        <v>62</v>
      </c>
      <c r="D148" s="107">
        <f t="shared" ref="D148:N148" si="47">D149+D151+D150+D152+D153+D154+D156+D157+D158</f>
        <v>3000</v>
      </c>
      <c r="E148" s="107">
        <f t="shared" si="47"/>
        <v>0</v>
      </c>
      <c r="F148" s="107">
        <f t="shared" si="47"/>
        <v>0</v>
      </c>
      <c r="G148" s="107">
        <f t="shared" si="47"/>
        <v>0</v>
      </c>
      <c r="H148" s="107">
        <f t="shared" si="47"/>
        <v>3000</v>
      </c>
      <c r="I148" s="107">
        <f t="shared" si="47"/>
        <v>0</v>
      </c>
      <c r="J148" s="108">
        <f t="shared" si="47"/>
        <v>0</v>
      </c>
      <c r="K148" s="26">
        <f t="shared" si="27"/>
        <v>0</v>
      </c>
      <c r="L148" s="107">
        <f t="shared" si="47"/>
        <v>0</v>
      </c>
      <c r="M148" s="107">
        <f t="shared" si="47"/>
        <v>0</v>
      </c>
      <c r="N148" s="107">
        <f t="shared" si="47"/>
        <v>0</v>
      </c>
    </row>
    <row r="149" spans="1:14" ht="17.25" hidden="1" customHeight="1">
      <c r="A149" s="81" t="s">
        <v>254</v>
      </c>
      <c r="B149" s="89" t="s">
        <v>255</v>
      </c>
      <c r="C149" s="109" t="s">
        <v>256</v>
      </c>
      <c r="D149" s="39"/>
      <c r="E149" s="39"/>
      <c r="F149" s="39"/>
      <c r="G149" s="39"/>
      <c r="H149" s="39">
        <f t="shared" ref="H149:H158" si="48">D149+E149+F149+G149</f>
        <v>0</v>
      </c>
      <c r="I149" s="39"/>
      <c r="J149" s="45"/>
      <c r="K149" s="26">
        <f t="shared" si="27"/>
        <v>0</v>
      </c>
      <c r="L149" s="25">
        <f t="shared" ref="L149:L158" si="49">K149-J149</f>
        <v>0</v>
      </c>
      <c r="M149" s="39"/>
      <c r="N149" s="39"/>
    </row>
    <row r="150" spans="1:14" ht="17.25" hidden="1" customHeight="1">
      <c r="A150" s="81" t="s">
        <v>257</v>
      </c>
      <c r="B150" s="89" t="s">
        <v>258</v>
      </c>
      <c r="C150" s="109" t="s">
        <v>259</v>
      </c>
      <c r="D150" s="39"/>
      <c r="E150" s="39"/>
      <c r="F150" s="39"/>
      <c r="G150" s="39"/>
      <c r="H150" s="39">
        <f t="shared" si="48"/>
        <v>0</v>
      </c>
      <c r="I150" s="39"/>
      <c r="J150" s="45"/>
      <c r="K150" s="26">
        <f t="shared" si="27"/>
        <v>0</v>
      </c>
      <c r="L150" s="25">
        <f t="shared" si="49"/>
        <v>0</v>
      </c>
      <c r="M150" s="39"/>
      <c r="N150" s="39"/>
    </row>
    <row r="151" spans="1:14" ht="17.25" hidden="1" customHeight="1">
      <c r="A151" s="81" t="s">
        <v>260</v>
      </c>
      <c r="B151" s="89" t="s">
        <v>261</v>
      </c>
      <c r="C151" s="109" t="s">
        <v>262</v>
      </c>
      <c r="D151" s="39"/>
      <c r="E151" s="39"/>
      <c r="F151" s="39"/>
      <c r="G151" s="39"/>
      <c r="H151" s="39">
        <f t="shared" si="48"/>
        <v>0</v>
      </c>
      <c r="I151" s="39"/>
      <c r="J151" s="45"/>
      <c r="K151" s="26">
        <f t="shared" si="27"/>
        <v>0</v>
      </c>
      <c r="L151" s="25">
        <f t="shared" si="49"/>
        <v>0</v>
      </c>
      <c r="M151" s="39"/>
      <c r="N151" s="39"/>
    </row>
    <row r="152" spans="1:14" ht="17.25" hidden="1" customHeight="1">
      <c r="A152" s="110" t="s">
        <v>263</v>
      </c>
      <c r="B152" s="89" t="s">
        <v>264</v>
      </c>
      <c r="C152" s="109" t="s">
        <v>265</v>
      </c>
      <c r="D152" s="39"/>
      <c r="E152" s="39"/>
      <c r="F152" s="39"/>
      <c r="G152" s="39"/>
      <c r="H152" s="39">
        <f t="shared" si="48"/>
        <v>0</v>
      </c>
      <c r="I152" s="39"/>
      <c r="J152" s="45"/>
      <c r="K152" s="26">
        <f t="shared" si="27"/>
        <v>0</v>
      </c>
      <c r="L152" s="25">
        <f t="shared" si="49"/>
        <v>0</v>
      </c>
      <c r="M152" s="39"/>
      <c r="N152" s="39"/>
    </row>
    <row r="153" spans="1:14" ht="15" customHeight="1">
      <c r="A153" s="110" t="s">
        <v>266</v>
      </c>
      <c r="B153" s="89" t="s">
        <v>267</v>
      </c>
      <c r="C153" s="109" t="s">
        <v>268</v>
      </c>
      <c r="D153" s="39">
        <v>3000</v>
      </c>
      <c r="E153" s="39"/>
      <c r="F153" s="39"/>
      <c r="G153" s="39"/>
      <c r="H153" s="39">
        <f t="shared" si="48"/>
        <v>3000</v>
      </c>
      <c r="I153" s="39"/>
      <c r="J153" s="45">
        <v>0</v>
      </c>
      <c r="K153" s="26">
        <f t="shared" si="27"/>
        <v>0</v>
      </c>
      <c r="L153" s="25">
        <f t="shared" si="49"/>
        <v>0</v>
      </c>
      <c r="M153" s="39"/>
      <c r="N153" s="39"/>
    </row>
    <row r="154" spans="1:14" ht="17.25" hidden="1" customHeight="1">
      <c r="A154" s="110" t="s">
        <v>269</v>
      </c>
      <c r="B154" s="89" t="s">
        <v>270</v>
      </c>
      <c r="C154" s="109" t="s">
        <v>271</v>
      </c>
      <c r="D154" s="39"/>
      <c r="E154" s="39"/>
      <c r="F154" s="39"/>
      <c r="G154" s="39"/>
      <c r="H154" s="39">
        <f t="shared" si="48"/>
        <v>0</v>
      </c>
      <c r="I154" s="39"/>
      <c r="J154" s="45"/>
      <c r="K154" s="45"/>
      <c r="L154" s="25">
        <f t="shared" si="49"/>
        <v>0</v>
      </c>
      <c r="M154" s="39"/>
      <c r="N154" s="39"/>
    </row>
    <row r="155" spans="1:14" ht="17.25" hidden="1" customHeight="1">
      <c r="A155" s="110" t="s">
        <v>272</v>
      </c>
      <c r="B155" s="89" t="s">
        <v>273</v>
      </c>
      <c r="C155" s="109" t="s">
        <v>274</v>
      </c>
      <c r="D155" s="39"/>
      <c r="E155" s="39"/>
      <c r="F155" s="39"/>
      <c r="G155" s="39"/>
      <c r="H155" s="39">
        <f t="shared" si="48"/>
        <v>0</v>
      </c>
      <c r="I155" s="39"/>
      <c r="J155" s="45"/>
      <c r="K155" s="45"/>
      <c r="L155" s="25">
        <f t="shared" si="49"/>
        <v>0</v>
      </c>
      <c r="M155" s="39"/>
      <c r="N155" s="39"/>
    </row>
    <row r="156" spans="1:14" ht="17.25" hidden="1" customHeight="1">
      <c r="A156" s="111" t="s">
        <v>275</v>
      </c>
      <c r="B156" s="112" t="s">
        <v>276</v>
      </c>
      <c r="C156" s="113" t="s">
        <v>277</v>
      </c>
      <c r="D156" s="39"/>
      <c r="E156" s="39"/>
      <c r="F156" s="39"/>
      <c r="G156" s="39"/>
      <c r="H156" s="39">
        <f t="shared" si="48"/>
        <v>0</v>
      </c>
      <c r="I156" s="39"/>
      <c r="J156" s="45"/>
      <c r="K156" s="45"/>
      <c r="L156" s="25">
        <f t="shared" si="49"/>
        <v>0</v>
      </c>
      <c r="M156" s="39"/>
      <c r="N156" s="39"/>
    </row>
    <row r="157" spans="1:14" ht="17.25" hidden="1" customHeight="1">
      <c r="A157" s="65" t="s">
        <v>278</v>
      </c>
      <c r="B157" s="114" t="s">
        <v>279</v>
      </c>
      <c r="C157" s="68" t="s">
        <v>280</v>
      </c>
      <c r="D157" s="39"/>
      <c r="E157" s="39"/>
      <c r="F157" s="39"/>
      <c r="G157" s="39"/>
      <c r="H157" s="39">
        <f t="shared" si="48"/>
        <v>0</v>
      </c>
      <c r="I157" s="39"/>
      <c r="J157" s="45"/>
      <c r="K157" s="45"/>
      <c r="L157" s="25">
        <f t="shared" si="49"/>
        <v>0</v>
      </c>
      <c r="M157" s="39"/>
      <c r="N157" s="39"/>
    </row>
    <row r="158" spans="1:14" ht="17.25" hidden="1" customHeight="1">
      <c r="A158" s="65" t="s">
        <v>281</v>
      </c>
      <c r="B158" s="114" t="s">
        <v>282</v>
      </c>
      <c r="C158" s="68" t="s">
        <v>283</v>
      </c>
      <c r="D158" s="39"/>
      <c r="E158" s="39"/>
      <c r="F158" s="39"/>
      <c r="G158" s="39"/>
      <c r="H158" s="39">
        <f t="shared" si="48"/>
        <v>0</v>
      </c>
      <c r="I158" s="39"/>
      <c r="J158" s="45">
        <v>0</v>
      </c>
      <c r="K158" s="45">
        <v>0</v>
      </c>
      <c r="L158" s="25">
        <f t="shared" si="49"/>
        <v>0</v>
      </c>
      <c r="M158" s="39"/>
      <c r="N158" s="39"/>
    </row>
    <row r="159" spans="1:14" ht="17.25" hidden="1" customHeight="1">
      <c r="A159" s="115" t="s">
        <v>284</v>
      </c>
      <c r="B159" s="57" t="s">
        <v>285</v>
      </c>
      <c r="C159" s="32" t="s">
        <v>62</v>
      </c>
      <c r="D159" s="82">
        <f t="shared" ref="D159:N159" si="50">D161+D162+D163+D160</f>
        <v>0</v>
      </c>
      <c r="E159" s="82">
        <f t="shared" si="50"/>
        <v>0</v>
      </c>
      <c r="F159" s="82">
        <f t="shared" si="50"/>
        <v>0</v>
      </c>
      <c r="G159" s="82">
        <f t="shared" si="50"/>
        <v>0</v>
      </c>
      <c r="H159" s="82">
        <f t="shared" si="50"/>
        <v>0</v>
      </c>
      <c r="I159" s="82">
        <f t="shared" si="50"/>
        <v>0</v>
      </c>
      <c r="J159" s="83">
        <f t="shared" si="50"/>
        <v>0</v>
      </c>
      <c r="K159" s="83">
        <f t="shared" si="50"/>
        <v>0</v>
      </c>
      <c r="L159" s="82">
        <f t="shared" si="50"/>
        <v>0</v>
      </c>
      <c r="M159" s="82">
        <f t="shared" si="50"/>
        <v>0</v>
      </c>
      <c r="N159" s="82">
        <f t="shared" si="50"/>
        <v>0</v>
      </c>
    </row>
    <row r="160" spans="1:14" ht="17.25" hidden="1" customHeight="1">
      <c r="A160" s="110" t="s">
        <v>286</v>
      </c>
      <c r="B160" s="89" t="s">
        <v>287</v>
      </c>
      <c r="C160" s="109" t="s">
        <v>288</v>
      </c>
      <c r="D160" s="39"/>
      <c r="E160" s="39"/>
      <c r="F160" s="39"/>
      <c r="G160" s="39"/>
      <c r="H160" s="39">
        <f>D160+E160+F160+G160</f>
        <v>0</v>
      </c>
      <c r="I160" s="39"/>
      <c r="J160" s="45"/>
      <c r="K160" s="45"/>
      <c r="L160" s="25">
        <f>K160-J160</f>
        <v>0</v>
      </c>
      <c r="M160" s="39"/>
      <c r="N160" s="39"/>
    </row>
    <row r="161" spans="1:14" ht="17.25" hidden="1" customHeight="1">
      <c r="A161" s="110" t="s">
        <v>289</v>
      </c>
      <c r="B161" s="89" t="s">
        <v>290</v>
      </c>
      <c r="C161" s="109" t="s">
        <v>291</v>
      </c>
      <c r="D161" s="39"/>
      <c r="E161" s="39"/>
      <c r="F161" s="39"/>
      <c r="G161" s="39"/>
      <c r="H161" s="39">
        <f>D161+E161+F161+G161</f>
        <v>0</v>
      </c>
      <c r="I161" s="39"/>
      <c r="J161" s="45"/>
      <c r="K161" s="45"/>
      <c r="L161" s="25">
        <f>K161-J161</f>
        <v>0</v>
      </c>
      <c r="M161" s="39"/>
      <c r="N161" s="39"/>
    </row>
    <row r="162" spans="1:14" ht="17.25" hidden="1" customHeight="1">
      <c r="A162" s="110" t="s">
        <v>292</v>
      </c>
      <c r="B162" s="89" t="s">
        <v>293</v>
      </c>
      <c r="C162" s="109" t="s">
        <v>294</v>
      </c>
      <c r="D162" s="39"/>
      <c r="E162" s="39"/>
      <c r="F162" s="39"/>
      <c r="G162" s="39"/>
      <c r="H162" s="39">
        <f>D162+E162+F162+G162</f>
        <v>0</v>
      </c>
      <c r="I162" s="39"/>
      <c r="J162" s="45"/>
      <c r="K162" s="45"/>
      <c r="L162" s="25">
        <f>K162-J162</f>
        <v>0</v>
      </c>
      <c r="M162" s="39"/>
      <c r="N162" s="39"/>
    </row>
    <row r="163" spans="1:14" ht="17.25" hidden="1" customHeight="1">
      <c r="A163" s="110" t="s">
        <v>295</v>
      </c>
      <c r="B163" s="89" t="s">
        <v>296</v>
      </c>
      <c r="C163" s="109" t="s">
        <v>297</v>
      </c>
      <c r="D163" s="39"/>
      <c r="E163" s="39"/>
      <c r="F163" s="39"/>
      <c r="G163" s="39"/>
      <c r="H163" s="39">
        <f>D163+E163+F163+G163</f>
        <v>0</v>
      </c>
      <c r="I163" s="39"/>
      <c r="J163" s="45"/>
      <c r="K163" s="45"/>
      <c r="L163" s="25">
        <f>K163-J163</f>
        <v>0</v>
      </c>
      <c r="M163" s="39"/>
      <c r="N163" s="39"/>
    </row>
    <row r="164" spans="1:14" ht="17.25" hidden="1" customHeight="1">
      <c r="A164" s="110" t="s">
        <v>298</v>
      </c>
      <c r="B164" s="60" t="s">
        <v>299</v>
      </c>
      <c r="C164" s="61" t="s">
        <v>62</v>
      </c>
      <c r="D164" s="82">
        <f t="shared" ref="D164:N164" si="51">D165</f>
        <v>0</v>
      </c>
      <c r="E164" s="82">
        <f t="shared" si="51"/>
        <v>0</v>
      </c>
      <c r="F164" s="82">
        <f t="shared" si="51"/>
        <v>0</v>
      </c>
      <c r="G164" s="82">
        <f t="shared" si="51"/>
        <v>0</v>
      </c>
      <c r="H164" s="82">
        <f t="shared" si="51"/>
        <v>0</v>
      </c>
      <c r="I164" s="82">
        <f t="shared" si="51"/>
        <v>0</v>
      </c>
      <c r="J164" s="83">
        <f t="shared" si="51"/>
        <v>0</v>
      </c>
      <c r="K164" s="83">
        <f t="shared" si="51"/>
        <v>0</v>
      </c>
      <c r="L164" s="82">
        <f t="shared" si="51"/>
        <v>0</v>
      </c>
      <c r="M164" s="82">
        <f t="shared" si="51"/>
        <v>0</v>
      </c>
      <c r="N164" s="82">
        <f t="shared" si="51"/>
        <v>0</v>
      </c>
    </row>
    <row r="165" spans="1:14" ht="17.25" hidden="1" customHeight="1">
      <c r="A165" s="110" t="s">
        <v>300</v>
      </c>
      <c r="B165" s="89" t="s">
        <v>301</v>
      </c>
      <c r="C165" s="109" t="s">
        <v>302</v>
      </c>
      <c r="D165" s="39"/>
      <c r="E165" s="39"/>
      <c r="F165" s="39"/>
      <c r="G165" s="39"/>
      <c r="H165" s="39">
        <f>D165+E165+F165+G165</f>
        <v>0</v>
      </c>
      <c r="I165" s="39"/>
      <c r="J165" s="45"/>
      <c r="K165" s="45"/>
      <c r="L165" s="25">
        <f>K165-J165</f>
        <v>0</v>
      </c>
      <c r="M165" s="39"/>
      <c r="N165" s="39"/>
    </row>
    <row r="166" spans="1:14" ht="17.25" hidden="1" customHeight="1">
      <c r="A166" s="116" t="s">
        <v>303</v>
      </c>
      <c r="B166" s="117" t="s">
        <v>304</v>
      </c>
      <c r="C166" s="61" t="s">
        <v>62</v>
      </c>
      <c r="D166" s="82">
        <f t="shared" ref="D166:N166" si="52">D167+D168+D169+D170</f>
        <v>0</v>
      </c>
      <c r="E166" s="82">
        <f t="shared" si="52"/>
        <v>0</v>
      </c>
      <c r="F166" s="82">
        <f t="shared" si="52"/>
        <v>0</v>
      </c>
      <c r="G166" s="82">
        <f t="shared" si="52"/>
        <v>0</v>
      </c>
      <c r="H166" s="82">
        <f t="shared" si="52"/>
        <v>0</v>
      </c>
      <c r="I166" s="82">
        <f t="shared" si="52"/>
        <v>0</v>
      </c>
      <c r="J166" s="83">
        <f t="shared" si="52"/>
        <v>0</v>
      </c>
      <c r="K166" s="83">
        <f t="shared" si="52"/>
        <v>0</v>
      </c>
      <c r="L166" s="82">
        <f t="shared" si="52"/>
        <v>0</v>
      </c>
      <c r="M166" s="82">
        <f t="shared" si="52"/>
        <v>0</v>
      </c>
      <c r="N166" s="82">
        <f t="shared" si="52"/>
        <v>0</v>
      </c>
    </row>
    <row r="167" spans="1:14" ht="17.25" hidden="1" customHeight="1">
      <c r="A167" s="110" t="s">
        <v>305</v>
      </c>
      <c r="B167" s="89" t="s">
        <v>306</v>
      </c>
      <c r="C167" s="109" t="s">
        <v>307</v>
      </c>
      <c r="D167" s="39"/>
      <c r="E167" s="39"/>
      <c r="F167" s="39"/>
      <c r="G167" s="39"/>
      <c r="H167" s="39">
        <f>D167+E167+F167+G167</f>
        <v>0</v>
      </c>
      <c r="I167" s="39"/>
      <c r="J167" s="45"/>
      <c r="K167" s="45"/>
      <c r="L167" s="25">
        <f>K167-J167</f>
        <v>0</v>
      </c>
      <c r="M167" s="39"/>
      <c r="N167" s="39"/>
    </row>
    <row r="168" spans="1:14" ht="17.25" hidden="1" customHeight="1">
      <c r="A168" s="110" t="s">
        <v>308</v>
      </c>
      <c r="B168" s="89" t="s">
        <v>309</v>
      </c>
      <c r="C168" s="109" t="s">
        <v>310</v>
      </c>
      <c r="D168" s="39"/>
      <c r="E168" s="39"/>
      <c r="F168" s="39"/>
      <c r="G168" s="39"/>
      <c r="H168" s="39">
        <f>D168+E168+F168+G168</f>
        <v>0</v>
      </c>
      <c r="I168" s="39"/>
      <c r="J168" s="45"/>
      <c r="K168" s="45"/>
      <c r="L168" s="25">
        <f>K168-J168</f>
        <v>0</v>
      </c>
      <c r="M168" s="39"/>
      <c r="N168" s="39"/>
    </row>
    <row r="169" spans="1:14" ht="17.25" hidden="1" customHeight="1">
      <c r="A169" s="110" t="s">
        <v>311</v>
      </c>
      <c r="B169" s="89" t="s">
        <v>312</v>
      </c>
      <c r="C169" s="109" t="s">
        <v>313</v>
      </c>
      <c r="D169" s="39"/>
      <c r="E169" s="39"/>
      <c r="F169" s="39"/>
      <c r="G169" s="39"/>
      <c r="H169" s="39">
        <f>D169+E169+F169+G169</f>
        <v>0</v>
      </c>
      <c r="I169" s="39"/>
      <c r="J169" s="45"/>
      <c r="K169" s="45"/>
      <c r="L169" s="25">
        <f>K169-J169</f>
        <v>0</v>
      </c>
      <c r="M169" s="39"/>
      <c r="N169" s="39"/>
    </row>
    <row r="170" spans="1:14" ht="17.25" hidden="1" customHeight="1">
      <c r="A170" s="118">
        <v>1244000</v>
      </c>
      <c r="B170" s="119" t="s">
        <v>314</v>
      </c>
      <c r="C170" s="120" t="s">
        <v>315</v>
      </c>
      <c r="D170" s="39"/>
      <c r="E170" s="39"/>
      <c r="F170" s="39"/>
      <c r="G170" s="39"/>
      <c r="H170" s="39">
        <f>D170+E170+F170+G170</f>
        <v>0</v>
      </c>
      <c r="I170" s="39"/>
      <c r="J170" s="45"/>
      <c r="K170" s="45"/>
      <c r="L170" s="25">
        <f>K170-J170</f>
        <v>0</v>
      </c>
      <c r="M170" s="39"/>
      <c r="N170" s="39"/>
    </row>
    <row r="171" spans="1:14" s="95" customFormat="1" ht="17.25" hidden="1" customHeight="1">
      <c r="A171" s="121">
        <v>1300000</v>
      </c>
      <c r="B171" s="92" t="s">
        <v>316</v>
      </c>
      <c r="C171" s="122" t="s">
        <v>62</v>
      </c>
      <c r="D171" s="123"/>
      <c r="E171" s="99"/>
      <c r="F171" s="99"/>
      <c r="G171" s="99"/>
      <c r="H171" s="99"/>
      <c r="I171" s="99"/>
      <c r="J171" s="45"/>
      <c r="K171" s="45"/>
      <c r="L171" s="39"/>
      <c r="M171" s="39"/>
      <c r="N171" s="39"/>
    </row>
    <row r="172" spans="1:14" s="95" customFormat="1" ht="17.25" hidden="1" customHeight="1">
      <c r="A172" s="124"/>
      <c r="B172" s="125" t="s">
        <v>63</v>
      </c>
      <c r="C172" s="126"/>
      <c r="D172" s="99"/>
      <c r="E172" s="99"/>
      <c r="F172" s="99"/>
      <c r="G172" s="99"/>
      <c r="H172" s="99"/>
      <c r="I172" s="99"/>
      <c r="J172" s="45"/>
      <c r="K172" s="45"/>
      <c r="L172" s="39"/>
      <c r="M172" s="39"/>
      <c r="N172" s="39"/>
    </row>
    <row r="173" spans="1:14" s="95" customFormat="1" ht="17.25" hidden="1" customHeight="1">
      <c r="A173" s="127"/>
      <c r="B173" s="128"/>
      <c r="C173" s="129"/>
      <c r="D173" s="99"/>
      <c r="E173" s="99"/>
      <c r="F173" s="99"/>
      <c r="G173" s="99"/>
      <c r="H173" s="99"/>
      <c r="I173" s="99"/>
      <c r="J173" s="45"/>
      <c r="K173" s="45"/>
      <c r="L173" s="39"/>
      <c r="M173" s="39"/>
      <c r="N173" s="39"/>
    </row>
    <row r="174" spans="1:14" ht="27" customHeight="1" thickBot="1">
      <c r="A174" s="43">
        <v>1000000</v>
      </c>
      <c r="B174" s="44" t="s">
        <v>317</v>
      </c>
      <c r="C174" s="32" t="s">
        <v>62</v>
      </c>
      <c r="D174" s="82">
        <f>D23+D146</f>
        <v>246300.4</v>
      </c>
      <c r="E174" s="82">
        <f>E23+E143</f>
        <v>30.330300000000079</v>
      </c>
      <c r="F174" s="82">
        <f>F23+F143</f>
        <v>0</v>
      </c>
      <c r="G174" s="82">
        <f>G23+G143</f>
        <v>0</v>
      </c>
      <c r="H174" s="82">
        <f>H23+H146</f>
        <v>246330.7303</v>
      </c>
      <c r="I174" s="82">
        <f>I23+I143</f>
        <v>0</v>
      </c>
      <c r="J174" s="83">
        <f>J23+J143+J146</f>
        <v>93627.69690000001</v>
      </c>
      <c r="K174" s="83">
        <f>K23+K143+K146</f>
        <v>93627.69690000001</v>
      </c>
      <c r="L174" s="82">
        <f>L23+L143</f>
        <v>0</v>
      </c>
      <c r="M174" s="82">
        <f>M23+M143</f>
        <v>0</v>
      </c>
      <c r="N174" s="82">
        <f>N23+N143</f>
        <v>0</v>
      </c>
    </row>
    <row r="175" spans="1:14" s="95" customFormat="1" ht="28.5" hidden="1" customHeight="1">
      <c r="A175" s="130">
        <v>1500000</v>
      </c>
      <c r="B175" s="92" t="s">
        <v>318</v>
      </c>
      <c r="C175" s="122" t="s">
        <v>62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</row>
    <row r="176" spans="1:14" s="95" customFormat="1" ht="17.25" hidden="1" customHeight="1">
      <c r="A176" s="124"/>
      <c r="B176" s="125" t="s">
        <v>63</v>
      </c>
      <c r="C176" s="126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</row>
    <row r="177" spans="1:14" s="95" customFormat="1" ht="17.25" hidden="1" customHeight="1">
      <c r="A177" s="124"/>
      <c r="B177" s="131"/>
      <c r="C177" s="126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</row>
    <row r="178" spans="1:14" ht="14.25" customHeight="1">
      <c r="A178" s="190" t="s">
        <v>1090</v>
      </c>
      <c r="B178" s="190"/>
      <c r="C178" s="132"/>
      <c r="D178" s="132"/>
      <c r="E178" s="132"/>
    </row>
    <row r="179" spans="1:14" s="139" customFormat="1" ht="15" customHeight="1">
      <c r="A179" s="133" t="s">
        <v>319</v>
      </c>
      <c r="B179" s="134"/>
      <c r="C179" s="135"/>
      <c r="D179" s="136"/>
      <c r="E179" s="136"/>
      <c r="F179" s="136"/>
      <c r="G179" s="136"/>
      <c r="H179" s="137"/>
      <c r="I179" s="138"/>
    </row>
    <row r="180" spans="1:14" s="139" customFormat="1" ht="12.75" customHeight="1">
      <c r="A180" s="140" t="s">
        <v>320</v>
      </c>
      <c r="B180" s="134"/>
      <c r="C180" s="135"/>
      <c r="D180" s="136"/>
      <c r="E180" s="136"/>
      <c r="F180" s="136"/>
      <c r="G180" s="136"/>
    </row>
    <row r="181" spans="1:14" s="139" customFormat="1" ht="1.5" hidden="1" customHeight="1">
      <c r="A181" s="141"/>
      <c r="B181" s="134"/>
      <c r="C181" s="135"/>
      <c r="D181" s="136"/>
      <c r="E181" s="136"/>
      <c r="F181" s="136"/>
      <c r="G181" s="136"/>
    </row>
    <row r="182" spans="1:14" s="139" customFormat="1" ht="12.75" customHeight="1">
      <c r="A182" s="142" t="s">
        <v>321</v>
      </c>
      <c r="B182" s="134"/>
      <c r="C182" s="135"/>
      <c r="D182" s="136"/>
      <c r="E182" s="136"/>
      <c r="F182" s="136"/>
      <c r="G182" s="136"/>
      <c r="H182" s="138"/>
    </row>
    <row r="183" spans="1:14" s="139" customFormat="1" ht="15" hidden="1" customHeight="1">
      <c r="A183" s="143"/>
      <c r="B183" s="134"/>
      <c r="C183" s="135"/>
      <c r="D183" s="136"/>
      <c r="E183" s="136"/>
      <c r="F183" s="136"/>
      <c r="G183" s="136"/>
    </row>
    <row r="184" spans="1:14" s="139" customFormat="1" ht="12.75" customHeight="1">
      <c r="A184" s="144" t="s">
        <v>322</v>
      </c>
      <c r="B184" s="134"/>
      <c r="C184" s="135"/>
      <c r="D184" s="136"/>
      <c r="E184" s="136"/>
      <c r="F184" s="136"/>
      <c r="G184" s="136"/>
      <c r="I184" s="145"/>
    </row>
    <row r="185" spans="1:14" s="139" customFormat="1" ht="11.25" customHeight="1">
      <c r="A185" s="144" t="s">
        <v>323</v>
      </c>
      <c r="B185" s="134"/>
      <c r="C185" s="135"/>
      <c r="D185" s="136"/>
      <c r="E185" s="136"/>
      <c r="F185" s="136"/>
      <c r="G185" s="136"/>
      <c r="I185" s="145"/>
    </row>
    <row r="186" spans="1:14" s="139" customFormat="1" ht="15" customHeight="1">
      <c r="A186" s="146"/>
      <c r="B186" s="134"/>
      <c r="C186" s="135"/>
      <c r="D186" s="136"/>
      <c r="E186" s="136"/>
      <c r="F186" s="136"/>
      <c r="G186" s="136"/>
    </row>
    <row r="187" spans="1:14" ht="10.5" customHeight="1">
      <c r="A187" s="132"/>
      <c r="B187" s="147"/>
      <c r="C187" s="147"/>
      <c r="D187" s="132"/>
      <c r="E187" s="132"/>
      <c r="F187" s="132"/>
    </row>
    <row r="188" spans="1:14" ht="10.5" customHeight="1">
      <c r="A188" s="132"/>
      <c r="B188" s="147"/>
      <c r="C188" s="147"/>
      <c r="D188" s="132"/>
      <c r="E188" s="132"/>
      <c r="F188" s="132"/>
    </row>
    <row r="189" spans="1:14" ht="10.5" customHeight="1">
      <c r="A189" s="132"/>
      <c r="B189" s="147"/>
      <c r="C189" s="147"/>
      <c r="D189" s="132"/>
      <c r="E189" s="132"/>
      <c r="F189" s="132"/>
    </row>
    <row r="190" spans="1:14" ht="10.5" customHeight="1">
      <c r="A190" s="132"/>
      <c r="B190" s="147"/>
      <c r="C190" s="147"/>
      <c r="D190" s="132"/>
      <c r="E190" s="132"/>
      <c r="F190" s="132"/>
    </row>
    <row r="191" spans="1:14" ht="318.75" customHeight="1">
      <c r="A191" s="132"/>
      <c r="B191" s="147"/>
      <c r="C191" s="147"/>
      <c r="D191" s="132"/>
      <c r="E191" s="132"/>
      <c r="F191" s="132"/>
    </row>
    <row r="192" spans="1:14" ht="10.5" customHeight="1">
      <c r="A192" s="179" t="s">
        <v>324</v>
      </c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</row>
    <row r="193" spans="1:14" ht="10.5" customHeight="1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</row>
    <row r="194" spans="1:14" ht="10.5" customHeight="1">
      <c r="A194" s="179" t="s">
        <v>325</v>
      </c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</row>
    <row r="195" spans="1:14" ht="10.5" customHeight="1">
      <c r="A195" s="190"/>
      <c r="B195" s="190"/>
      <c r="C195" s="190"/>
      <c r="D195" s="190"/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</row>
    <row r="196" spans="1:14" ht="10.5" customHeight="1">
      <c r="A196" s="190" t="s">
        <v>326</v>
      </c>
      <c r="B196" s="190"/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</row>
    <row r="197" spans="1:14" ht="10.5" customHeight="1">
      <c r="A197" s="190" t="s">
        <v>327</v>
      </c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</row>
    <row r="198" spans="1:14" ht="10.5" customHeight="1">
      <c r="A198" s="190" t="s">
        <v>328</v>
      </c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</row>
    <row r="199" spans="1:14" ht="10.5" customHeight="1">
      <c r="A199" s="190" t="s">
        <v>329</v>
      </c>
      <c r="B199" s="190"/>
      <c r="C199" s="190"/>
      <c r="D199" s="190"/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</row>
    <row r="200" spans="1:14" ht="10.5" customHeight="1">
      <c r="A200" s="190" t="s">
        <v>330</v>
      </c>
      <c r="B200" s="190"/>
      <c r="C200" s="190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</row>
    <row r="201" spans="1:14" ht="10.5" customHeight="1">
      <c r="A201" s="190" t="s">
        <v>331</v>
      </c>
      <c r="B201" s="190"/>
      <c r="C201" s="190"/>
      <c r="D201" s="190"/>
      <c r="E201" s="190"/>
      <c r="F201" s="190"/>
      <c r="G201" s="190"/>
      <c r="H201" s="190"/>
      <c r="I201" s="190"/>
      <c r="J201" s="190"/>
      <c r="K201" s="190"/>
      <c r="L201" s="190"/>
      <c r="M201" s="190"/>
      <c r="N201" s="190"/>
    </row>
    <row r="202" spans="1:14" ht="10.5" customHeight="1">
      <c r="A202" s="190" t="s">
        <v>332</v>
      </c>
      <c r="B202" s="190"/>
      <c r="C202" s="190"/>
      <c r="D202" s="190"/>
      <c r="E202" s="190"/>
      <c r="F202" s="190"/>
      <c r="G202" s="190"/>
      <c r="H202" s="190"/>
      <c r="I202" s="190"/>
      <c r="J202" s="190"/>
      <c r="K202" s="190"/>
      <c r="L202" s="190"/>
      <c r="M202" s="190"/>
      <c r="N202" s="190"/>
    </row>
    <row r="203" spans="1:14" ht="10.5" customHeight="1">
      <c r="A203" s="190" t="s">
        <v>333</v>
      </c>
      <c r="B203" s="190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  <c r="M203" s="190"/>
      <c r="N203" s="190"/>
    </row>
    <row r="204" spans="1:14" ht="10.5" customHeight="1">
      <c r="A204" s="190" t="s">
        <v>334</v>
      </c>
      <c r="B204" s="190"/>
      <c r="C204" s="190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</row>
    <row r="205" spans="1:14" ht="10.5" customHeight="1">
      <c r="A205" s="190" t="s">
        <v>335</v>
      </c>
      <c r="B205" s="190"/>
      <c r="C205" s="190"/>
      <c r="D205" s="190"/>
      <c r="E205" s="190"/>
      <c r="F205" s="190"/>
      <c r="G205" s="190"/>
      <c r="H205" s="190"/>
      <c r="I205" s="190"/>
      <c r="J205" s="190"/>
      <c r="K205" s="190"/>
      <c r="L205" s="190"/>
      <c r="M205" s="190"/>
      <c r="N205" s="190"/>
    </row>
    <row r="206" spans="1:14" ht="10.5" customHeight="1">
      <c r="A206" s="190" t="s">
        <v>336</v>
      </c>
      <c r="B206" s="190"/>
      <c r="C206" s="190"/>
      <c r="D206" s="190"/>
      <c r="E206" s="190"/>
      <c r="F206" s="190"/>
      <c r="G206" s="190"/>
      <c r="H206" s="190"/>
      <c r="I206" s="190"/>
      <c r="J206" s="190"/>
      <c r="K206" s="190"/>
      <c r="L206" s="190"/>
      <c r="M206" s="190"/>
      <c r="N206" s="190"/>
    </row>
    <row r="207" spans="1:14" ht="10.5" customHeight="1">
      <c r="A207" s="190" t="s">
        <v>337</v>
      </c>
      <c r="B207" s="190"/>
      <c r="C207" s="190"/>
      <c r="D207" s="190"/>
      <c r="E207" s="190"/>
      <c r="F207" s="190"/>
      <c r="G207" s="190"/>
      <c r="H207" s="190"/>
      <c r="I207" s="190"/>
      <c r="J207" s="190"/>
      <c r="K207" s="190"/>
      <c r="L207" s="190"/>
      <c r="M207" s="190"/>
      <c r="N207" s="190"/>
    </row>
    <row r="208" spans="1:14" ht="10.5" customHeight="1">
      <c r="A208" s="190" t="s">
        <v>338</v>
      </c>
      <c r="B208" s="190"/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</row>
    <row r="209" spans="1:14" ht="10.5" customHeight="1">
      <c r="A209" s="190" t="s">
        <v>339</v>
      </c>
      <c r="B209" s="190"/>
      <c r="C209" s="190"/>
      <c r="D209" s="190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</row>
    <row r="210" spans="1:14" ht="10.5" customHeight="1">
      <c r="A210" s="190" t="s">
        <v>340</v>
      </c>
      <c r="B210" s="190"/>
      <c r="C210" s="190"/>
      <c r="D210" s="190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</row>
    <row r="211" spans="1:14" ht="10.5" customHeight="1">
      <c r="A211" s="190" t="s">
        <v>341</v>
      </c>
      <c r="B211" s="190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</row>
    <row r="212" spans="1:14" ht="10.5" customHeight="1">
      <c r="A212" s="190" t="s">
        <v>342</v>
      </c>
      <c r="B212" s="190"/>
      <c r="C212" s="190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</row>
    <row r="213" spans="1:14" ht="10.5" customHeight="1">
      <c r="A213" s="190" t="s">
        <v>343</v>
      </c>
      <c r="B213" s="190"/>
      <c r="C213" s="190"/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</row>
    <row r="214" spans="1:14" ht="10.5" customHeight="1">
      <c r="A214" s="190" t="s">
        <v>344</v>
      </c>
      <c r="B214" s="190"/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</row>
    <row r="215" spans="1:14" ht="10.5" customHeight="1">
      <c r="A215" s="190" t="s">
        <v>345</v>
      </c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</row>
    <row r="216" spans="1:14" ht="10.5" customHeight="1">
      <c r="A216" s="190" t="s">
        <v>346</v>
      </c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</row>
    <row r="217" spans="1:14" ht="10.5" customHeight="1">
      <c r="A217" s="190" t="s">
        <v>347</v>
      </c>
      <c r="B217" s="190"/>
      <c r="C217" s="190"/>
      <c r="D217" s="190"/>
      <c r="E217" s="190"/>
      <c r="F217" s="190"/>
      <c r="G217" s="190"/>
      <c r="H217" s="190"/>
      <c r="I217" s="190"/>
      <c r="J217" s="190"/>
      <c r="K217" s="190"/>
      <c r="L217" s="190"/>
      <c r="M217" s="190"/>
      <c r="N217" s="190"/>
    </row>
    <row r="218" spans="1:14" ht="10.5" customHeight="1">
      <c r="A218" s="190" t="s">
        <v>348</v>
      </c>
      <c r="B218" s="190"/>
      <c r="C218" s="190"/>
      <c r="D218" s="190"/>
      <c r="E218" s="190"/>
      <c r="F218" s="190"/>
      <c r="G218" s="190"/>
      <c r="H218" s="190"/>
      <c r="I218" s="190"/>
      <c r="J218" s="190"/>
      <c r="K218" s="190"/>
      <c r="L218" s="190"/>
      <c r="M218" s="190"/>
      <c r="N218" s="190"/>
    </row>
    <row r="219" spans="1:14" ht="10.5" customHeight="1">
      <c r="A219" s="190" t="s">
        <v>349</v>
      </c>
      <c r="B219" s="190"/>
      <c r="C219" s="190"/>
      <c r="D219" s="190"/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</row>
    <row r="220" spans="1:14" ht="10.5" customHeight="1">
      <c r="A220" s="190" t="s">
        <v>350</v>
      </c>
      <c r="B220" s="190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</row>
    <row r="221" spans="1:14" ht="10.5" customHeight="1">
      <c r="A221" s="190" t="s">
        <v>351</v>
      </c>
      <c r="B221" s="190"/>
      <c r="C221" s="190"/>
      <c r="D221" s="190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</row>
    <row r="222" spans="1:14" ht="10.5" customHeight="1">
      <c r="A222" s="190" t="s">
        <v>352</v>
      </c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</row>
    <row r="223" spans="1:14" ht="10.5" customHeight="1">
      <c r="A223" s="190" t="s">
        <v>353</v>
      </c>
      <c r="B223" s="190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</row>
    <row r="224" spans="1:14" ht="10.5" customHeight="1">
      <c r="A224" s="190" t="s">
        <v>354</v>
      </c>
      <c r="B224" s="190"/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</row>
    <row r="225" spans="1:14" ht="10.5" customHeight="1">
      <c r="A225" s="190" t="s">
        <v>355</v>
      </c>
      <c r="B225" s="190"/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</row>
    <row r="226" spans="1:14" ht="10.5" customHeight="1">
      <c r="A226" s="190" t="s">
        <v>356</v>
      </c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</row>
    <row r="227" spans="1:14" ht="10.5" customHeight="1">
      <c r="A227" s="190" t="s">
        <v>357</v>
      </c>
      <c r="B227" s="190"/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</row>
  </sheetData>
  <mergeCells count="62">
    <mergeCell ref="A227:N227"/>
    <mergeCell ref="A221:N221"/>
    <mergeCell ref="A222:N222"/>
    <mergeCell ref="A223:N223"/>
    <mergeCell ref="A224:N224"/>
    <mergeCell ref="A225:N225"/>
    <mergeCell ref="A226:N226"/>
    <mergeCell ref="A220:N220"/>
    <mergeCell ref="A209:N209"/>
    <mergeCell ref="A210:N210"/>
    <mergeCell ref="A211:N211"/>
    <mergeCell ref="A212:N212"/>
    <mergeCell ref="A213:N213"/>
    <mergeCell ref="A214:N214"/>
    <mergeCell ref="A215:N215"/>
    <mergeCell ref="A216:N216"/>
    <mergeCell ref="A217:N217"/>
    <mergeCell ref="A218:N218"/>
    <mergeCell ref="A219:N219"/>
    <mergeCell ref="A208:N208"/>
    <mergeCell ref="A197:N197"/>
    <mergeCell ref="A198:N198"/>
    <mergeCell ref="A199:N199"/>
    <mergeCell ref="A200:N200"/>
    <mergeCell ref="A201:N201"/>
    <mergeCell ref="A202:N202"/>
    <mergeCell ref="A203:N203"/>
    <mergeCell ref="A204:N204"/>
    <mergeCell ref="A205:N205"/>
    <mergeCell ref="A206:N206"/>
    <mergeCell ref="A207:N207"/>
    <mergeCell ref="A178:B178"/>
    <mergeCell ref="A192:N192"/>
    <mergeCell ref="A193:N193"/>
    <mergeCell ref="A194:N194"/>
    <mergeCell ref="A195:N195"/>
    <mergeCell ref="A196:N196"/>
    <mergeCell ref="B20:B21"/>
    <mergeCell ref="C20:C21"/>
    <mergeCell ref="E20:E21"/>
    <mergeCell ref="F20:F21"/>
    <mergeCell ref="G20:G21"/>
    <mergeCell ref="L20:L21"/>
    <mergeCell ref="N15:N21"/>
    <mergeCell ref="E16:G16"/>
    <mergeCell ref="L16:M16"/>
    <mergeCell ref="E17:G17"/>
    <mergeCell ref="L17:M17"/>
    <mergeCell ref="E18:G18"/>
    <mergeCell ref="L18:M18"/>
    <mergeCell ref="E19:G19"/>
    <mergeCell ref="L19:M19"/>
    <mergeCell ref="A1:N1"/>
    <mergeCell ref="A2:N2"/>
    <mergeCell ref="A3:N3"/>
    <mergeCell ref="A4:N4"/>
    <mergeCell ref="B15:C19"/>
    <mergeCell ref="D15:D21"/>
    <mergeCell ref="E15:G15"/>
    <mergeCell ref="H15:H21"/>
    <mergeCell ref="K15:K21"/>
    <mergeCell ref="L15:M15"/>
  </mergeCells>
  <pageMargins left="0" right="0" top="0.19685039370078741" bottom="0.2755905511811023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 </vt:lpstr>
      <vt:lpstr>Ekamutner</vt:lpstr>
      <vt:lpstr>Gorcarnakan_caxs</vt:lpstr>
      <vt:lpstr>Tntesagitakan</vt:lpstr>
      <vt:lpstr>Dificit</vt:lpstr>
      <vt:lpstr>Dificiti_caxs</vt:lpstr>
      <vt:lpstr>ապարատ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2025-07-08T11:31:04Z</dcterms:modified>
</cp:coreProperties>
</file>