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 tabRatio="799" activeTab="12"/>
  </bookViews>
  <sheets>
    <sheet name="1" sheetId="1" r:id="rId1"/>
    <sheet name="2" sheetId="2" state="hidden" r:id="rId2"/>
    <sheet name="3" sheetId="3" state="hidden" r:id="rId3"/>
    <sheet name="4" sheetId="4" r:id="rId4"/>
    <sheet name="5" sheetId="5" state="hidden" r:id="rId5"/>
    <sheet name="6" sheetId="6" state="hidden" r:id="rId6"/>
    <sheet name="7" sheetId="7" state="hidden" r:id="rId7"/>
    <sheet name="8" sheetId="26" state="hidden" r:id="rId8"/>
    <sheet name="9" sheetId="16" state="hidden" r:id="rId9"/>
    <sheet name="10" sheetId="10" state="hidden" r:id="rId10"/>
    <sheet name="11" sheetId="11" state="hidden" r:id="rId11"/>
    <sheet name="12" sheetId="12" state="hidden" r:id="rId12"/>
    <sheet name="13" sheetId="13" r:id="rId13"/>
  </sheets>
  <definedNames>
    <definedName name="_Toc430785035" localSheetId="0">'1'!$G$16</definedName>
    <definedName name="_Toc430785036" localSheetId="0">'1'!$G$28</definedName>
    <definedName name="_Toc431387800" localSheetId="0">'1'!$A$1</definedName>
    <definedName name="_Toc431387802" localSheetId="5">'6'!$A$1</definedName>
    <definedName name="_Toc431387803" localSheetId="6">'7'!$A$1</definedName>
    <definedName name="_Toc431387804" localSheetId="9">'10'!$A$1</definedName>
    <definedName name="_Toc431387805" localSheetId="10">'11'!$A$1</definedName>
    <definedName name="_Toc431387806" localSheetId="11">'12'!$A$1</definedName>
    <definedName name="_Toc431387807" localSheetId="12">'13'!$A$1</definedName>
  </definedNames>
  <calcPr calcId="124519"/>
</workbook>
</file>

<file path=xl/calcChain.xml><?xml version="1.0" encoding="utf-8"?>
<calcChain xmlns="http://schemas.openxmlformats.org/spreadsheetml/2006/main">
  <c r="G106" i="13"/>
  <c r="F106"/>
  <c r="G105"/>
  <c r="F105"/>
  <c r="G104"/>
  <c r="F104"/>
  <c r="G98"/>
  <c r="F98"/>
  <c r="G97"/>
  <c r="F97"/>
  <c r="G96"/>
  <c r="F96"/>
  <c r="G91"/>
  <c r="F91"/>
  <c r="G90"/>
  <c r="F90"/>
  <c r="G89"/>
  <c r="F89"/>
  <c r="G83"/>
  <c r="F83"/>
  <c r="G82"/>
  <c r="F82"/>
  <c r="G81"/>
  <c r="F81"/>
  <c r="G75"/>
  <c r="F75"/>
  <c r="G74"/>
  <c r="F74"/>
  <c r="G73"/>
  <c r="F73"/>
  <c r="G67"/>
  <c r="F67"/>
  <c r="G66"/>
  <c r="F66"/>
  <c r="G65"/>
  <c r="F65"/>
  <c r="G58"/>
  <c r="F58"/>
  <c r="G57"/>
  <c r="F57"/>
  <c r="G56"/>
  <c r="F56"/>
  <c r="G51"/>
  <c r="F51"/>
  <c r="G50"/>
  <c r="F50"/>
  <c r="G49"/>
  <c r="F49"/>
  <c r="G44"/>
  <c r="F44"/>
  <c r="G43"/>
  <c r="F43"/>
  <c r="G42"/>
  <c r="F42"/>
  <c r="F36" l="1"/>
  <c r="G36"/>
  <c r="F37"/>
  <c r="G37"/>
  <c r="F38"/>
  <c r="G38"/>
  <c r="E4" i="5"/>
  <c r="F4"/>
  <c r="F10" i="2"/>
  <c r="F27" i="13" l="1"/>
  <c r="F14"/>
  <c r="F15"/>
  <c r="F16"/>
  <c r="F17"/>
  <c r="F19"/>
  <c r="F20"/>
  <c r="F21"/>
  <c r="F22"/>
  <c r="F23"/>
  <c r="F24"/>
  <c r="F25"/>
  <c r="F28"/>
  <c r="F29"/>
  <c r="G8"/>
  <c r="G6"/>
  <c r="F8"/>
  <c r="F7"/>
  <c r="F9"/>
  <c r="F11"/>
  <c r="F12"/>
  <c r="F13"/>
  <c r="F6"/>
  <c r="D21" i="12"/>
  <c r="F21" s="1"/>
  <c r="E21"/>
  <c r="G21" s="1"/>
  <c r="C21"/>
  <c r="D14"/>
  <c r="E14"/>
  <c r="C14"/>
  <c r="D5"/>
  <c r="E5"/>
  <c r="C5"/>
  <c r="G8" i="11"/>
  <c r="F8"/>
  <c r="G6"/>
  <c r="F6"/>
  <c r="D5"/>
  <c r="E5"/>
  <c r="C5"/>
  <c r="F6" i="10"/>
  <c r="G5"/>
  <c r="F5"/>
  <c r="F7" i="16"/>
  <c r="C7"/>
  <c r="C8"/>
  <c r="C17"/>
  <c r="C9"/>
  <c r="C6" i="26"/>
  <c r="C7"/>
  <c r="C16"/>
  <c r="C8"/>
  <c r="H7" i="7"/>
  <c r="C7"/>
  <c r="C8"/>
  <c r="C9"/>
  <c r="C17"/>
  <c r="H21" i="26"/>
  <c r="H20"/>
  <c r="H19"/>
  <c r="H18"/>
  <c r="H17"/>
  <c r="G16"/>
  <c r="F16"/>
  <c r="E16"/>
  <c r="D16"/>
  <c r="H15"/>
  <c r="H14"/>
  <c r="H13"/>
  <c r="H12"/>
  <c r="H11"/>
  <c r="H10"/>
  <c r="H9"/>
  <c r="G8"/>
  <c r="G7" s="1"/>
  <c r="G6" s="1"/>
  <c r="F8"/>
  <c r="E8"/>
  <c r="D8"/>
  <c r="D7" s="1"/>
  <c r="D6" s="1"/>
  <c r="E7"/>
  <c r="E6" s="1"/>
  <c r="H6" s="1"/>
  <c r="J40" i="6"/>
  <c r="J39"/>
  <c r="J38"/>
  <c r="J37"/>
  <c r="I40"/>
  <c r="I39"/>
  <c r="I38"/>
  <c r="I37"/>
  <c r="H40"/>
  <c r="H39"/>
  <c r="H38"/>
  <c r="H37"/>
  <c r="J34"/>
  <c r="I35"/>
  <c r="J35"/>
  <c r="I34"/>
  <c r="I33"/>
  <c r="J33"/>
  <c r="I32"/>
  <c r="J32"/>
  <c r="I31"/>
  <c r="J31"/>
  <c r="I30"/>
  <c r="J30"/>
  <c r="I29"/>
  <c r="J29"/>
  <c r="H35"/>
  <c r="H34"/>
  <c r="H33"/>
  <c r="H32"/>
  <c r="H31"/>
  <c r="H30"/>
  <c r="H29"/>
  <c r="H26"/>
  <c r="I27"/>
  <c r="J27"/>
  <c r="H27"/>
  <c r="H36"/>
  <c r="H28"/>
  <c r="I28"/>
  <c r="J28"/>
  <c r="J36"/>
  <c r="I36"/>
  <c r="I41"/>
  <c r="H41"/>
  <c r="G26"/>
  <c r="F26"/>
  <c r="D26"/>
  <c r="D27"/>
  <c r="C26"/>
  <c r="C27"/>
  <c r="I13"/>
  <c r="J17"/>
  <c r="I18"/>
  <c r="J18"/>
  <c r="I17"/>
  <c r="I16"/>
  <c r="J16"/>
  <c r="I15"/>
  <c r="J15"/>
  <c r="I14"/>
  <c r="J14"/>
  <c r="J13"/>
  <c r="I12"/>
  <c r="J12"/>
  <c r="I11"/>
  <c r="J11"/>
  <c r="I10"/>
  <c r="J10"/>
  <c r="I9"/>
  <c r="J9"/>
  <c r="J8"/>
  <c r="I8"/>
  <c r="H18"/>
  <c r="H17"/>
  <c r="H16"/>
  <c r="H15"/>
  <c r="H14"/>
  <c r="H13"/>
  <c r="H12"/>
  <c r="H11"/>
  <c r="H10"/>
  <c r="H9"/>
  <c r="H8"/>
  <c r="J19"/>
  <c r="I19"/>
  <c r="I6"/>
  <c r="J6"/>
  <c r="J7"/>
  <c r="I7"/>
  <c r="H6"/>
  <c r="H19"/>
  <c r="H7"/>
  <c r="G7"/>
  <c r="F7"/>
  <c r="C6"/>
  <c r="C7"/>
  <c r="E7" i="4"/>
  <c r="G28"/>
  <c r="F28"/>
  <c r="E34"/>
  <c r="E26"/>
  <c r="C39"/>
  <c r="C34"/>
  <c r="C26"/>
  <c r="C7"/>
  <c r="G11" i="3"/>
  <c r="C11"/>
  <c r="G10"/>
  <c r="G4"/>
  <c r="F12" i="2"/>
  <c r="F6"/>
  <c r="F7"/>
  <c r="F8"/>
  <c r="F9"/>
  <c r="F11"/>
  <c r="F5"/>
  <c r="C6" i="1"/>
  <c r="C25" i="4" l="1"/>
  <c r="H26" s="1"/>
  <c r="G14" i="12"/>
  <c r="F14"/>
  <c r="G5"/>
  <c r="F5"/>
  <c r="F7" i="26"/>
  <c r="F6" s="1"/>
  <c r="H16"/>
  <c r="H8"/>
  <c r="C28" i="6"/>
  <c r="C36"/>
  <c r="H34" i="4" l="1"/>
  <c r="H39"/>
  <c r="H28"/>
  <c r="H7" i="26"/>
  <c r="G23" i="13"/>
  <c r="G24"/>
  <c r="G25"/>
  <c r="G27"/>
  <c r="G28"/>
  <c r="G29"/>
  <c r="G14"/>
  <c r="G15"/>
  <c r="G16"/>
  <c r="G17"/>
  <c r="G19"/>
  <c r="G20"/>
  <c r="G21"/>
  <c r="G22"/>
  <c r="G7"/>
  <c r="G9"/>
  <c r="G11"/>
  <c r="G12"/>
  <c r="G13"/>
  <c r="F7" i="1" l="1"/>
  <c r="G40" i="4"/>
  <c r="G35"/>
  <c r="F40"/>
  <c r="H22" i="7"/>
  <c r="D17"/>
  <c r="E17"/>
  <c r="F17"/>
  <c r="G17"/>
  <c r="D9"/>
  <c r="D8" s="1"/>
  <c r="D7" s="1"/>
  <c r="E9"/>
  <c r="E8" s="1"/>
  <c r="E7" s="1"/>
  <c r="F9"/>
  <c r="F8" s="1"/>
  <c r="F7" s="1"/>
  <c r="G9"/>
  <c r="G8" s="1"/>
  <c r="G7" s="1"/>
  <c r="H10"/>
  <c r="H11"/>
  <c r="H12"/>
  <c r="H13"/>
  <c r="H14"/>
  <c r="H15"/>
  <c r="H16"/>
  <c r="H18"/>
  <c r="H19"/>
  <c r="H20"/>
  <c r="H21"/>
  <c r="D17" i="16"/>
  <c r="E17"/>
  <c r="D9"/>
  <c r="E9"/>
  <c r="D36" i="6"/>
  <c r="E36"/>
  <c r="D28"/>
  <c r="E28"/>
  <c r="G29"/>
  <c r="G30"/>
  <c r="G31"/>
  <c r="G32"/>
  <c r="G33"/>
  <c r="G34"/>
  <c r="G35"/>
  <c r="G37"/>
  <c r="G38"/>
  <c r="G39"/>
  <c r="G40"/>
  <c r="G41"/>
  <c r="F29"/>
  <c r="F30"/>
  <c r="F31"/>
  <c r="F32"/>
  <c r="F33"/>
  <c r="F34"/>
  <c r="F35"/>
  <c r="F37"/>
  <c r="F38"/>
  <c r="F39"/>
  <c r="F40"/>
  <c r="F41"/>
  <c r="G8"/>
  <c r="G9"/>
  <c r="G10"/>
  <c r="G11"/>
  <c r="G12"/>
  <c r="G13"/>
  <c r="G14"/>
  <c r="G15"/>
  <c r="G16"/>
  <c r="G17"/>
  <c r="G18"/>
  <c r="G19"/>
  <c r="G7" i="11"/>
  <c r="G9"/>
  <c r="G10"/>
  <c r="G11"/>
  <c r="F7"/>
  <c r="F9"/>
  <c r="F10"/>
  <c r="F11"/>
  <c r="G6" i="10"/>
  <c r="G7"/>
  <c r="G8"/>
  <c r="F7"/>
  <c r="F8"/>
  <c r="G19" i="11"/>
  <c r="G18"/>
  <c r="F19"/>
  <c r="F18"/>
  <c r="D16"/>
  <c r="F16" s="1"/>
  <c r="E16"/>
  <c r="G16" s="1"/>
  <c r="C16"/>
  <c r="F9" i="12"/>
  <c r="G22"/>
  <c r="G23"/>
  <c r="F22"/>
  <c r="F23"/>
  <c r="G15"/>
  <c r="G16"/>
  <c r="F15"/>
  <c r="F16"/>
  <c r="F6"/>
  <c r="G6"/>
  <c r="F7"/>
  <c r="G7"/>
  <c r="F8"/>
  <c r="G8"/>
  <c r="G9"/>
  <c r="F8" i="6"/>
  <c r="F9"/>
  <c r="F10"/>
  <c r="F11"/>
  <c r="F12"/>
  <c r="F13"/>
  <c r="F14"/>
  <c r="F15"/>
  <c r="F16"/>
  <c r="F17"/>
  <c r="F18"/>
  <c r="F19"/>
  <c r="F10" i="16"/>
  <c r="F11"/>
  <c r="F12"/>
  <c r="F13"/>
  <c r="F14"/>
  <c r="F15"/>
  <c r="F16"/>
  <c r="F18"/>
  <c r="F19"/>
  <c r="F20"/>
  <c r="F21"/>
  <c r="F22"/>
  <c r="D7" i="6"/>
  <c r="D6" s="1"/>
  <c r="E7"/>
  <c r="E6" s="1"/>
  <c r="D39" i="4"/>
  <c r="F39" s="1"/>
  <c r="E39"/>
  <c r="D34"/>
  <c r="D26"/>
  <c r="F26" s="1"/>
  <c r="G27"/>
  <c r="G31"/>
  <c r="G32"/>
  <c r="G33"/>
  <c r="F31"/>
  <c r="F32"/>
  <c r="F33"/>
  <c r="F35"/>
  <c r="F27"/>
  <c r="G8"/>
  <c r="G11"/>
  <c r="G12"/>
  <c r="G13"/>
  <c r="G15"/>
  <c r="G16"/>
  <c r="G17"/>
  <c r="G18"/>
  <c r="F8"/>
  <c r="F11"/>
  <c r="F12"/>
  <c r="F13"/>
  <c r="F15"/>
  <c r="F16"/>
  <c r="F17"/>
  <c r="F18"/>
  <c r="G7" i="1"/>
  <c r="G8"/>
  <c r="G9"/>
  <c r="G10"/>
  <c r="G11"/>
  <c r="G12"/>
  <c r="G13"/>
  <c r="F8"/>
  <c r="F9"/>
  <c r="F10"/>
  <c r="F11"/>
  <c r="F12"/>
  <c r="F13"/>
  <c r="D7" i="4"/>
  <c r="I8" s="1"/>
  <c r="J9"/>
  <c r="H8"/>
  <c r="G5" i="3"/>
  <c r="G6"/>
  <c r="G7"/>
  <c r="G8"/>
  <c r="G9"/>
  <c r="D11"/>
  <c r="E11"/>
  <c r="F11"/>
  <c r="C12" i="2"/>
  <c r="D12"/>
  <c r="E12"/>
  <c r="D6" i="1"/>
  <c r="I13" s="1"/>
  <c r="E6"/>
  <c r="H7"/>
  <c r="E8" i="16" l="1"/>
  <c r="E7" s="1"/>
  <c r="G28" i="6"/>
  <c r="E25" i="4"/>
  <c r="J31" s="1"/>
  <c r="J8"/>
  <c r="J16"/>
  <c r="J13" i="1"/>
  <c r="I7"/>
  <c r="I9"/>
  <c r="J14" i="4"/>
  <c r="G5" i="11"/>
  <c r="F17" i="16"/>
  <c r="G39" i="4"/>
  <c r="I11" i="1"/>
  <c r="J12" i="4"/>
  <c r="G7"/>
  <c r="J18"/>
  <c r="J10"/>
  <c r="I15"/>
  <c r="I9"/>
  <c r="F7"/>
  <c r="I17"/>
  <c r="I13"/>
  <c r="I11"/>
  <c r="J17"/>
  <c r="J15"/>
  <c r="J13"/>
  <c r="J11"/>
  <c r="I18"/>
  <c r="I16"/>
  <c r="I14"/>
  <c r="I12"/>
  <c r="I10"/>
  <c r="H10" i="1"/>
  <c r="H8"/>
  <c r="J8"/>
  <c r="J12"/>
  <c r="J10"/>
  <c r="H13"/>
  <c r="F6"/>
  <c r="G6"/>
  <c r="H11"/>
  <c r="J7"/>
  <c r="J9"/>
  <c r="J11"/>
  <c r="H9"/>
  <c r="H12"/>
  <c r="I8"/>
  <c r="I10"/>
  <c r="I12"/>
  <c r="G34" i="4"/>
  <c r="F6" i="6"/>
  <c r="G6"/>
  <c r="H17" i="7"/>
  <c r="H9"/>
  <c r="H8"/>
  <c r="D8" i="16"/>
  <c r="D7" s="1"/>
  <c r="F9"/>
  <c r="E27" i="6"/>
  <c r="G27" s="1"/>
  <c r="G36"/>
  <c r="F36"/>
  <c r="F27"/>
  <c r="F28"/>
  <c r="F5" i="11"/>
  <c r="D25" i="4"/>
  <c r="F34"/>
  <c r="G26"/>
  <c r="H14"/>
  <c r="H17"/>
  <c r="H12"/>
  <c r="H16"/>
  <c r="H18"/>
  <c r="H13"/>
  <c r="H11"/>
  <c r="H15"/>
  <c r="H9"/>
  <c r="H10"/>
  <c r="H7" l="1"/>
  <c r="J7"/>
  <c r="H6" i="1"/>
  <c r="J6"/>
  <c r="I6"/>
  <c r="J41" i="4"/>
  <c r="J36"/>
  <c r="J40"/>
  <c r="G25"/>
  <c r="J30"/>
  <c r="J39"/>
  <c r="J32"/>
  <c r="J27"/>
  <c r="J28"/>
  <c r="J38"/>
  <c r="J37"/>
  <c r="J29"/>
  <c r="J26"/>
  <c r="J35"/>
  <c r="J34"/>
  <c r="J42"/>
  <c r="J33"/>
  <c r="J43"/>
  <c r="H40"/>
  <c r="H36"/>
  <c r="H32"/>
  <c r="H41"/>
  <c r="H33"/>
  <c r="H42"/>
  <c r="H38"/>
  <c r="H30"/>
  <c r="H43"/>
  <c r="H35"/>
  <c r="H31"/>
  <c r="H27"/>
  <c r="H37"/>
  <c r="H29"/>
  <c r="I28"/>
  <c r="I30"/>
  <c r="I32"/>
  <c r="I34"/>
  <c r="I36"/>
  <c r="I38"/>
  <c r="I40"/>
  <c r="I42"/>
  <c r="I27"/>
  <c r="I29"/>
  <c r="I31"/>
  <c r="I33"/>
  <c r="I35"/>
  <c r="I37"/>
  <c r="I39"/>
  <c r="I41"/>
  <c r="I43"/>
  <c r="F25"/>
  <c r="I26"/>
  <c r="F8" i="16"/>
  <c r="I26" i="6"/>
  <c r="E26"/>
  <c r="I7" i="4"/>
  <c r="J25" l="1"/>
  <c r="I25"/>
  <c r="H25"/>
  <c r="J41" i="6"/>
  <c r="J26"/>
</calcChain>
</file>

<file path=xl/sharedStrings.xml><?xml version="1.0" encoding="utf-8"?>
<sst xmlns="http://schemas.openxmlformats.org/spreadsheetml/2006/main" count="507" uniqueCount="200">
  <si>
    <t>ՀԱՄԱՅՆՔԻ ԲՅՈՒՋԵԻ ՄՈՒՏՔԵՐԻ ՀԱՄԵՄԱՏԱԿԱՆ ՎԵՐԼՈՒԾՈՒԹՅՈՒՆԸ</t>
  </si>
  <si>
    <t>(հազար դրամ)</t>
  </si>
  <si>
    <t>Հ/հ</t>
  </si>
  <si>
    <t>ՄՈՒՏՔԻ  ԱՆՎԱՆՈՒՄԸ</t>
  </si>
  <si>
    <t>Տեսակարար  կշիռն ընդհանուրի մեջ (%)</t>
  </si>
  <si>
    <t>ԸՆԴԱՄԵՆԸ ՄՈՒՏՔԵՐ</t>
  </si>
  <si>
    <t>Տուրքեր</t>
  </si>
  <si>
    <t>Պաշտոնական դրամաշնորհներ</t>
  </si>
  <si>
    <t>Այլ եկամուտներ</t>
  </si>
  <si>
    <t>Ոչ ֆինանսական ակտիվների իրացումից մուտքեր</t>
  </si>
  <si>
    <t>Հավելուրդ/պակասուրդի ֆինանսավորման աղբյուրներ</t>
  </si>
  <si>
    <t>ՀԱՄԱՅՆՔԻ ԲՅՈՒՋԵԻ ՄՈՒՏՔԵՐԻ ԳԾՈՎ ԱՊԱՌՔՆԵՐԻ ԿԱՌՈՒՑՎԱԾՔԸ</t>
  </si>
  <si>
    <t>ԸՆԴԱՄԵՆԸ</t>
  </si>
  <si>
    <t>Նախորդ տարիներին տրամադրված փոխատվությունների վերադարձից մուտքեր</t>
  </si>
  <si>
    <t>ԸՆԴԱՄԵՆԸ ԱՊԱՌՔՆԵՐ</t>
  </si>
  <si>
    <t>ՀԱՄԱՅՆՔԻ ԲՅՈՒՋԵԻ ՄՈՒՏՔԵՐԻ ԳԾՈՎ ԱՊԱՌՔՆԵՐԻ ՀԱՎԱՔԱԳՐՄԱՆ ԺԱՄԱՆԱԿԱՑՈՒՅՑԸ</t>
  </si>
  <si>
    <t>Հ/h</t>
  </si>
  <si>
    <t>2019թ.</t>
  </si>
  <si>
    <t xml:space="preserve">ա) ըստ գործառական դասակարգման  </t>
  </si>
  <si>
    <t>ԾԱԽՍԻ ԱՆՎԱՆՈՒՄԸ</t>
  </si>
  <si>
    <t>ԸՆԴԱՄԵՆԸ  ԾԱԽՍԵՐ</t>
  </si>
  <si>
    <t>Ընդհանուր բնույթի հանրային ծառայություններ</t>
  </si>
  <si>
    <t>Պաշտպանություն</t>
  </si>
  <si>
    <t>Հասարակական կարգ, անվտանգություն և դատական գործունեություն</t>
  </si>
  <si>
    <t>Տնտեսական հարաբերություններ</t>
  </si>
  <si>
    <t>Շրջակա միջավայրի պաշտպանություն</t>
  </si>
  <si>
    <t>Բնակարանային շինարարություն և կոմունալ ծառայություն</t>
  </si>
  <si>
    <t>Առողջապահություն</t>
  </si>
  <si>
    <t>Հանգիստ, մշակույթ և կրոն</t>
  </si>
  <si>
    <t>Կրթություն</t>
  </si>
  <si>
    <t>Սոցիալական պաշտպանություն</t>
  </si>
  <si>
    <t>Հիմնական բաժիններին չդասվող պահուստային ֆոնդեր</t>
  </si>
  <si>
    <t xml:space="preserve">բ) ըստ տնտեսագիտական դասակարգման                                                 </t>
  </si>
  <si>
    <t>ԾԱԽՍԻ  ԱՆՎԱՆՈՒՄԸ</t>
  </si>
  <si>
    <t>ԸՆԴԱՄԵՆԸ ԾԱԽՍԵՐ</t>
  </si>
  <si>
    <t>Ա</t>
  </si>
  <si>
    <t>ԸՆԹԱՑԻԿ ԾԱԽՍԵՐ</t>
  </si>
  <si>
    <t>Աշխատանքի վարձատրություն</t>
  </si>
  <si>
    <t>Ծառայությունների և ապրանքների ձեռք բերում</t>
  </si>
  <si>
    <t>Տոկոսավճարներ</t>
  </si>
  <si>
    <t>Սուբսիդիաներ</t>
  </si>
  <si>
    <t>Դրամաշնորհներ</t>
  </si>
  <si>
    <t>Սոցիալական նպաստներ և կենսաթոշակներ</t>
  </si>
  <si>
    <t>Այլ ծախսեր</t>
  </si>
  <si>
    <t>Բ</t>
  </si>
  <si>
    <t>ՈՉ ՖԻՆԱՆՍԱԿԱՆ ԱԿՏԻՎՆԵՐԻ ԳԾՈՎ ԾԱԽՍԵՐ</t>
  </si>
  <si>
    <t>Հիմնական միջոցներ</t>
  </si>
  <si>
    <t>Պաշարներ</t>
  </si>
  <si>
    <t>Բարձրարժեք ակտիվներ</t>
  </si>
  <si>
    <t>Չարտադրված ակտիվներ</t>
  </si>
  <si>
    <t>Գ</t>
  </si>
  <si>
    <t>ՈՉ ՖԻՆԱՆՍԱԿԱՆ ԱԿՏԻՎՆԵՐԻ ԻՐԱՑՈՒՄԻՑ ՄՈՒՏՔԵՐ</t>
  </si>
  <si>
    <t>Հիմնական միջոցների իրացումից մուտքեր</t>
  </si>
  <si>
    <t>Պաշարների իրացումից մուտքեր</t>
  </si>
  <si>
    <t>Բարձրարժեք ակտիվների իրացումից մուտքեր</t>
  </si>
  <si>
    <t>Չարտադրված ակտիվների իրացումից մուտքեր</t>
  </si>
  <si>
    <t>ՀԱՄԱՅՆՔԻ ԲՅՈՒՋԵԻ ՀԱՎԵԼՈՒՐԴԻ ԿԱՄ ԴԵՖԻՑԻՏԻ (ՊԱԿԱՍՈՒՐԴԻ)  ՀԱՄԵՄԱՏԱԿԱՆ ՎԵՐԼՈՒԾՈՒԹՅՈՒՆԸ</t>
  </si>
  <si>
    <t xml:space="preserve">(հազար  դրամ)    </t>
  </si>
  <si>
    <t>Անվանումը</t>
  </si>
  <si>
    <t xml:space="preserve">ԸՆԴԱՄԵՆԸ ՀԱՎԵԼՈՒՐԴ ԿԱՄ ԴԵՖԻՑԻՏ (ՊԱԿԱՍՈՒՐԴ) </t>
  </si>
  <si>
    <t>Տեսակարար կշիռն ընդհանուրի մեջ (%)</t>
  </si>
  <si>
    <t>Պարտքի անվանումը</t>
  </si>
  <si>
    <t>ԸՆԴԱՄԵՆԸ  ՊԱՐՏՔԵՐ (Ա+Բ)</t>
  </si>
  <si>
    <t>ԸՆԴԱՄԵՆԸ ԾԱԽՍԵՐԻ ՀԵՏ ԿԱՊՎԱԾ ՊԱՐՏՔԵՐ</t>
  </si>
  <si>
    <t>Ընդհանուր բնույթի հանրային ծառայությունների գծով պարտքեր</t>
  </si>
  <si>
    <t>Պաշտպանության գծով պարտքեր</t>
  </si>
  <si>
    <t>Հասարակական կարգ, անվտանգություն և դատական գործունեության գծով պարտքեր</t>
  </si>
  <si>
    <t>Տնտեսական հարաբերությունների գծով պարտքեր</t>
  </si>
  <si>
    <t>Շրջակա միջավայրի պաշտպանության գծով պարտքեր</t>
  </si>
  <si>
    <t>Բնակարանային շինարարության և կոմունալ ծառայության գծով պարտքեր</t>
  </si>
  <si>
    <t>Առողջապահության գծով պարտքեր</t>
  </si>
  <si>
    <t>Հանգստի, մշակույթի և կրոնի գծով պարտքեր</t>
  </si>
  <si>
    <t>Կրթության գծով պարտքեր</t>
  </si>
  <si>
    <t>Սոցիալական պաշտպանության գծով պարտքեր</t>
  </si>
  <si>
    <t>Հիմնական բաժիններին չդասվող պահուստային ֆոնդերի գծով պարտքեր</t>
  </si>
  <si>
    <t>ՓՈԽԱՌՈՒ ՄԻՋՈՑՆԵՐԻ ՄԱՐՄԱՆ ԾԱԽՍԵՐԻ ՀԵՏ ԿԱՊՎԱԾ ՊԱՐՏՔԵՐ</t>
  </si>
  <si>
    <t>ԸՆԴԱՄԵՆԸ ԾԱԽՍԵՐԻ ՀԵՏ ԿԱՊՎԱԾ ՊԱՐՏՔԵՐ (Ա.1+Ա.2)</t>
  </si>
  <si>
    <t>Ա.1</t>
  </si>
  <si>
    <t>ԸՆԹԱՑԻԿ ԾԱԽՍԵՐԻ ՀԵՏ ԿԱՊՎԱԾ ՊԱՐՏՔԵՐ</t>
  </si>
  <si>
    <t>Աշխատանքի վարձատրության գծով պարտքեր</t>
  </si>
  <si>
    <t>Ծառայությունների և ապրանքների ձեռք բերման գծով պարտքեր</t>
  </si>
  <si>
    <t>Տոկոսավճարների գծով պարտքեր</t>
  </si>
  <si>
    <t>Սուբսիդիաների գծով պարտքեր</t>
  </si>
  <si>
    <t>Դրամաշնորհների գծով պարտքեր</t>
  </si>
  <si>
    <t>Սոցիալական նպաստների և կենսաթոշակների գծով պարտքեր</t>
  </si>
  <si>
    <t>Այլ ծախսերի գծով պարտքեր</t>
  </si>
  <si>
    <t>Ա.2</t>
  </si>
  <si>
    <t>ՈՉ ՖԻՆԱՆՍԱԿԱՆ ԱԿՏԻՎՆԵՐԻ ԳԾՈՎ ԾԱԽՍԵՐԻ ՀԵՏ ԿԱՊՎԱԾ ՊԱՐՏՔԵՐ</t>
  </si>
  <si>
    <t>Հիմնական միջոցների գծով պարտքեր</t>
  </si>
  <si>
    <t xml:space="preserve">Պաշարների գծով պարտքեր </t>
  </si>
  <si>
    <t>Բարձրարժեք ակտիվների գծով պարտքեր</t>
  </si>
  <si>
    <t xml:space="preserve">Չարտադրված ակտիվների գծով պարտքեր </t>
  </si>
  <si>
    <t xml:space="preserve">ՊԱՐՏՔԵՐԻ ԿԱՌՈՒՑՎԱԾՔԸ </t>
  </si>
  <si>
    <t>Բյուջետային պարտքեր ունեցող բյուջետային հիմնարկի կամ համայնքային ոչ առևտրային կազմակերպության (ՀՈԱԿ-ի) անվանումը</t>
  </si>
  <si>
    <t>Համայնքի  աշխատակազմ</t>
  </si>
  <si>
    <t>Ընդամենը</t>
  </si>
  <si>
    <t>ՊԱՐՏՔԵՐԻ ՄԱՐՄԱՆ ԺԱՄԱՆԱԿԱՑՈՒՅՑԸ</t>
  </si>
  <si>
    <t>(Յուրաքանչյուր տարվա համար)</t>
  </si>
  <si>
    <t>Պարտքի  անվանումը</t>
  </si>
  <si>
    <t>ՊԱՐՏՔԵՐԻ ՄԱՐՄԱՆ ԱՄՓՈՓ ԺԱՄԱՆԱԿԱՑՈՒՅՑԸ</t>
  </si>
  <si>
    <t>(Բոլոր տարիների համար)</t>
  </si>
  <si>
    <t>ՑՈՒՑԱՆԻՇԻ  ԱՆՎԱՆՈՒՄԸ</t>
  </si>
  <si>
    <t>Վարչական բյուջեի պահուստային ֆոնդը (հազար դրամ)</t>
  </si>
  <si>
    <t>Վարչական բյուջեի պահուստային ֆոնդի տեսակարար կշիռը վարչական բյուջեի եկամուտների կազմում (%)</t>
  </si>
  <si>
    <t>Ֆոնդային բյուջեի պահուստային ֆոնդը (հազար դրամ)</t>
  </si>
  <si>
    <t>Ֆոնդային բյուջեի պահուստային ֆոնդի տեսակարար կշիռը ֆոնդային բյուջեի եկամուտների կազմում (%)</t>
  </si>
  <si>
    <t>ՊԵՏԱԿԱՆ ԲՅՈՒՋԵԻՑ ՀԱՄԱՅՆՔԻ ԲՅՈՒՋԵԻՆ ՕՐԵՆՔՈՎ ՏՐԱՄԱԴՐՎՈՂ ՏՐԱՆՍՖԵՐՏՆԵՐԸ</t>
  </si>
  <si>
    <t>Տրանսֆերտի անվանումը</t>
  </si>
  <si>
    <t>ԸՆԴԱՄԵՆԸ  ՏՐԱՆՍՖԵՐՏՆԵՐ</t>
  </si>
  <si>
    <t>Պետական բյուջեից ֆինանսական համահարթեցման սկզբունքով տրամադրվող դոտացիաներ</t>
  </si>
  <si>
    <t xml:space="preserve">Պետական բյուջեից համայնքի վարչական բյուջեին տրամադրվող այլ դոտացիաներ, այդ թվում՝ </t>
  </si>
  <si>
    <t>ա) Համայնքի բյուջեի եկամուտները նվազեցնող՝ ՀՀ օրենքների կիրարկման արդյունքում համայնքի բյուջեի եկամուտների կորուստների պետության կողմից փոխհատուցվող գումարներ</t>
  </si>
  <si>
    <t xml:space="preserve">բ) Պետական բյուջեից համայնքի վարչական բյուջեին տրամադրվող այլ դոտացիաներ </t>
  </si>
  <si>
    <t>Պետական բյուջեից կապիտալ ծախսերի ֆինանսավորման համար տրամադրվող նպատակային հատկացումներ (կապիտալ սուբվենցիաներ)</t>
  </si>
  <si>
    <t>ՊԵՏՈՒԹՅԱՆ ԿՈՂՄԻՑ ՏԻՄ-ԵՐԻՆ ՊԱՏՎԻՐԱԿՎԱԾ ԼԻԱԶՈՐՈՒԹՅՈՒՆՆԵՐԻ ԻՐԱԿԱՆԱՑՄԱՆ ԾԱԽՍԵՐԻ ՖԻՆԱՆՍԱՎՈՐՄԱՆ ՀԱՄԱՐ ՊԵՏԱԿԱՆ ԲՅՈՒՋԵԻՑ ՍՏԱՑՎՈՂ ՄԻՋՈՑՆԵՐԸ</t>
  </si>
  <si>
    <t>ԸՆԴԱՄԵՆԸ  ՊԵՏՈՒԹՅԱՆ ԿՈՂՄԻՑ ՏԻՄ-ԵՐԻՆ ՊԱՏՎԻՐԱԿՎԱԾ ԼԻԱԶՈՐՈՒԹՅՈՒՆՆԵՐԻ ԻՐԱԿԱՆԱՑՄԱՆ ԾԱԽՍԵՐԻ ՖԻՆԱՆՍԱՎՈՐՄԱՆ ՀԱՄԱՐ ՊԵՏԱԿԱՆ ԲՅՈՒՋԵԻՑ ՍՏԱՑՎՈՂ ՄԻՋՈՑՆԵՐ</t>
  </si>
  <si>
    <t>այդ թվում՝ ըստ լիազորությունների առանձին տեսակների</t>
  </si>
  <si>
    <t>ԱՅԼ ԱՂԲՅՈՒՐՆԵՐԻՑ  ՀԱՄԱՅՆՔԻ  ԲՅՈՒՋԵԻՆ  ՏՐԱՄԱԴՐՎՈՂ ՀԱՏԿԱՑՈՒՄՆԵՐԻ ՀԻՄՆԱՎՈՐՈՒՄԸ</t>
  </si>
  <si>
    <t>ԱՐՏԱՔԻՆ ՊԱՇՏՈՆԱԿԱՆ ԴՐԱՄԱՇՆՈՐՀՆԵՐԸ</t>
  </si>
  <si>
    <t>Դրամաշնորհի անվանումը</t>
  </si>
  <si>
    <t>ԸՆԴԱՄԵՆԸ  ԱՐՏԱՔԻՆ ՊԱՇՏՈՆԱԿԱՆ ԴՐԱՄԱՇՆՈՐՀՆԵՐ</t>
  </si>
  <si>
    <t>Ընթացիկ արտաքին պաշտոնական դրամաշնորհներ՝ ստացված այլ պետությունների ՏԻՄ-երից</t>
  </si>
  <si>
    <t xml:space="preserve">Կապիտալ արտաքին պաշտոնական դրամաշնորհներ՝ ստացված այլ պետությունների ՏԻՄ-երից </t>
  </si>
  <si>
    <t>Ընթացիկ արտաքին պաշտոնական դրամաշնորհներ՝ ստացված միջազգային կազմակերպություններից</t>
  </si>
  <si>
    <t>Կապիտալ արտաքին պաշտոնական դրամաշնորհներ՝ ստացված միջազգային կազմակերպություններից</t>
  </si>
  <si>
    <t>ՈՉ ՊԱՇՏՈՆԱԿԱՆ ԴՐԱՄԱՇՆՈՐՀՆԵՐԸ</t>
  </si>
  <si>
    <t xml:space="preserve">(հազար  դրամ)   </t>
  </si>
  <si>
    <t>ԸՆԴԱՄԵՆԸ  ՈՉ ՊԱՇՏՈՆԱԿԱՆ ԴՐԱՄԱՇՆՈՐՀՆԵՐ</t>
  </si>
  <si>
    <t>Ընթացիկ ոչ պաշտոնական դրամաշնորհներ</t>
  </si>
  <si>
    <t>Կապիտալ ոչ պաշտոնական դրամաշնորհներ</t>
  </si>
  <si>
    <t>ԱՅԼ ՀԱՄԱՅՆՔՆԵՐԻ ԲՅՈՒՋԵՆԵՐԻՑ ՍՏԱՑՎՈՂ ՊԱՇՏՈՆԱԿԱՆ ԴՐԱՄԱՇՆՈՐՀՆԵՐԸ</t>
  </si>
  <si>
    <t>ԸՆԴԱՄԵՆԸ  ԱՅԼ ՀԱՄԱՅՆՔՆԵՐԻ ԲՅՈՒՋԵՆԵՐԻՑ ՍՏԱՑՎՈՂ ՊԱՇՏՈՆԱԿԱՆ ԴՐԱՄԱՇՆՈՐՀՆԵՐ</t>
  </si>
  <si>
    <t>Այլ համայնքների բյուջեներից ընթացիկ ծախսերի ֆինանսավորման նպատակով ստացվող պաշտոնական դրամաշնորներ</t>
  </si>
  <si>
    <t>Այլ համայնքների բյուջեներից կապիտալ ծախսերի ֆինանսավորման նպատակով ստացվող պաշտոնական դրամաշնորներ</t>
  </si>
  <si>
    <t>ՏԵՂԵԿՈՒԹՅՈՒՆՆԵՐ՝ ԲՅՈՒՋԵԻ ՄԻՋՈՑՆԵՐԻ ՀԱՇՎԻՆ ՊԱՀՊԱՆՎՈՂ ՀԱՄԱՅՆՔԻ ԱՇԽԱՏԱԿԱԶՄԻ, ԲՅՈՒՋԵՏԱՅԻՆ ՀԻՄՆԱՐԿՆԵՐԻ ԵՎ ՀԱՄԱՅՆՔԱՅԻՆ ՈՉ ԱՌԵՎՏՐԱՅԻՆ ԿԱԶՄԱԿԵՐՊՈՒԹՅՈՒՆՆԵՐԻ ԱՌԱՆՁԻՆ ՑՈՒՑԱՆԻՇՆԵՐԻ ՄԱՍԻՆ ԵՎ ԴՐԱՆՑ ՀԱՄԵՄԱՏԱԿԱՆ ՎԵՐԼՈՒԾՈՒԹՅՈՒՆԸ</t>
  </si>
  <si>
    <t>Հաստիքների միջին տարեկան ցուցակային ընդհանուր թվաքանակը</t>
  </si>
  <si>
    <t>Տարեկան աշխատավարձի ֆոնդը (հազար դրամ)</t>
  </si>
  <si>
    <t>Փաստացի աշխատողների (զբաղեցրած հաստիքների) միջին տարեկան ցուցակային թվաքանակը</t>
  </si>
  <si>
    <t>ՊԵՏԱԿԱՆ  ԲՅՈՒՋԵԻՑ  ՀԱՄԱՅՆՔԻ  ԲՅՈՒՋԵԻՆ  ՕՐԵՆՔՈՎ ՏՐԱՄԱԴՐՎՈՂ ՀԱՏԿԱՑՈՒՄՆԵՐԻ ՀԻՄՆԱՎՈՐՈՒՄԸ</t>
  </si>
  <si>
    <t>Պետական բյուջեից ընթացիկ ծախսերի ֆինանսավորման համար տրամադրվող նպատակային հատկացումներ (ընթացիկ սուբվենցիաներ)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</si>
  <si>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Sylfaen"/>
        <family val="1"/>
        <charset val="204"/>
      </rPr>
      <t>ՀԱՄԱՅՆՔԻ ԲՅՈՒՋԵԻ ՎԱՐՉԱԿԱՆ ԵՎ ՖՈՆԴԱՅԻՆ ՄԱՍԵՐԻ ՊԱՀՈՒՍՏԱՅԻՆ ՖՈՆԴԵՐԻ ՁԵՎԱՎՈՐՄԱՆ ՀԱՄԱՐ ԱՌԱՋԱՐԿՎՈՂ ՀԱՏԿԱՑՈՒՄՆԵՐԻ ՀԻՄՆԱՎՈՐՈՒՄԸ</t>
    </r>
  </si>
  <si>
    <t xml:space="preserve"> ՆԱԽՈՐԴ ՏԱՐԻՆԵՐԻ ԲՅՈՒՋԵՏԱՅԻՆ ԳՈՐԾՈՒՆԵՈՒԹՅԱՆ ԱՐԴՅՈՒՆՔՈՎ ԱՌԱՋԱՑԱԾ ՊԱՐՏՔԵՐԻ ԿԱՌՈՒՑՎԱԾՔԸ ԵՎ ՊԱՐՏՔԵՐԻ ՄԱՐՄԱՆ ԺԱՄԱՆԱԿԱՑՈՒՅՑԸ</t>
  </si>
  <si>
    <t>Համայնքի աշխատակազմ</t>
  </si>
  <si>
    <t xml:space="preserve"> </t>
  </si>
  <si>
    <r>
      <t xml:space="preserve">Հաստիքների միջին տարեկան ցուցակային ընդհանուր թվաքանակը, </t>
    </r>
    <r>
      <rPr>
        <sz val="8"/>
        <color theme="1"/>
        <rFont val="Sylfaen"/>
        <family val="1"/>
      </rPr>
      <t>այդ թվում՝ ըստ համայնքի կազմի մեջ մտնող առանձին բնակավայրերի</t>
    </r>
  </si>
  <si>
    <r>
      <t xml:space="preserve">Տարեկան աշխատավարձի ֆոնդը (հազար դրամ), այդ թվում՝ </t>
    </r>
    <r>
      <rPr>
        <sz val="8"/>
        <color theme="1"/>
        <rFont val="Sylfaen"/>
        <family val="1"/>
      </rPr>
      <t>ըստ համայնքի կազմի մեջ մտնող առանձին բնակավայրերի</t>
    </r>
  </si>
  <si>
    <r>
      <t xml:space="preserve">Փաստացի աշխատողների (զբաղեցրած հաստիքների) միջին տարեկան ցուցակային թվաքանակը, </t>
    </r>
    <r>
      <rPr>
        <sz val="8"/>
        <color theme="1"/>
        <rFont val="Sylfaen"/>
        <family val="1"/>
      </rPr>
      <t>այդ թվում՝ ըստ համայնքի կազմի մեջ մտնող առանձին բնակավայրերի</t>
    </r>
  </si>
  <si>
    <t>2020թ.</t>
  </si>
  <si>
    <t>2021թ.</t>
  </si>
  <si>
    <t>ՀԱՄԱՅՆՔԻ ԲՅՈՒՋԵԻ ԾԱԽՍԵՐԻ ՀԱՄԵՄԱՏԱԿԱՆ ՎԵՐԼՈՒԾՈՒԹՅՈՒՆԸ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</si>
  <si>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Sylfaen"/>
        <family val="1"/>
        <charset val="204"/>
      </rPr>
      <t>ՀԱՄԱՅՆՔԻ ԲՅՈՒՋԵԻ ՊԱՐՏՔԵՐԻ ԿԱՌՈՒՑՎԱԾՔԸ ԵՎ ՀԱՄԵՄԱՏԱԿԱՆ ՎԵՐԼՈՒԾՈՒԹՅՈՒՆԸ</t>
    </r>
  </si>
  <si>
    <t>Մշակույթի  տուն</t>
  </si>
  <si>
    <t>Գրադարան</t>
  </si>
  <si>
    <t>Մ/մանկապարտեզ</t>
  </si>
  <si>
    <t>Այլ բյուջետային հիմնարկ կամ ՀՈԱԿ</t>
  </si>
  <si>
    <r>
      <t>1.</t>
    </r>
    <r>
      <rPr>
        <sz val="7"/>
        <color theme="1"/>
        <rFont val="Sylfaen"/>
        <family val="1"/>
      </rPr>
      <t xml:space="preserve">                                           </t>
    </r>
    <r>
      <rPr>
        <sz val="9"/>
        <color theme="1"/>
        <rFont val="Sylfaen"/>
        <family val="1"/>
      </rPr>
      <t> </t>
    </r>
  </si>
  <si>
    <r>
      <t>2.</t>
    </r>
    <r>
      <rPr>
        <sz val="7"/>
        <color theme="1"/>
        <rFont val="Sylfaen"/>
        <family val="1"/>
      </rPr>
      <t xml:space="preserve">                                           </t>
    </r>
    <r>
      <rPr>
        <sz val="9"/>
        <color theme="1"/>
        <rFont val="Sylfaen"/>
        <family val="1"/>
      </rPr>
      <t> </t>
    </r>
  </si>
  <si>
    <r>
      <t>3.</t>
    </r>
    <r>
      <rPr>
        <sz val="7"/>
        <color theme="1"/>
        <rFont val="Sylfaen"/>
        <family val="1"/>
      </rPr>
      <t xml:space="preserve">                                           </t>
    </r>
    <r>
      <rPr>
        <sz val="9"/>
        <color theme="1"/>
        <rFont val="Sylfaen"/>
        <family val="1"/>
      </rPr>
      <t> </t>
    </r>
  </si>
  <si>
    <r>
      <t>4.</t>
    </r>
    <r>
      <rPr>
        <sz val="7"/>
        <color theme="1"/>
        <rFont val="Sylfaen"/>
        <family val="1"/>
      </rPr>
      <t xml:space="preserve">                                           </t>
    </r>
    <r>
      <rPr>
        <sz val="9"/>
        <color theme="1"/>
        <rFont val="Sylfaen"/>
        <family val="1"/>
      </rPr>
      <t> </t>
    </r>
  </si>
  <si>
    <r>
      <t>1.</t>
    </r>
    <r>
      <rPr>
        <sz val="7"/>
        <rFont val="Sylfaen"/>
        <family val="1"/>
      </rPr>
      <t xml:space="preserve">                                           </t>
    </r>
    <r>
      <rPr>
        <sz val="9"/>
        <rFont val="Sylfaen"/>
        <family val="1"/>
      </rPr>
      <t> </t>
    </r>
  </si>
  <si>
    <r>
      <t>2.</t>
    </r>
    <r>
      <rPr>
        <sz val="7"/>
        <rFont val="Sylfaen"/>
        <family val="1"/>
      </rPr>
      <t xml:space="preserve">                                           </t>
    </r>
    <r>
      <rPr>
        <sz val="9"/>
        <rFont val="Sylfaen"/>
        <family val="1"/>
      </rPr>
      <t> </t>
    </r>
  </si>
  <si>
    <t xml:space="preserve">  (հազար  դրամ)    </t>
  </si>
  <si>
    <t xml:space="preserve">  (հազար  դրամ)   </t>
  </si>
  <si>
    <t>2019թ.  փաստ.</t>
  </si>
  <si>
    <t>2020թ. հաստ.</t>
  </si>
  <si>
    <t>2020թ.   2019թ. նկատ.  %</t>
  </si>
  <si>
    <t>2021թ.  կանխ.</t>
  </si>
  <si>
    <t>2021թ.   2020թ. նկատ.  %</t>
  </si>
  <si>
    <t>առ 01.01.2019թ.</t>
  </si>
  <si>
    <t>առ 01.01.2020թ.</t>
  </si>
  <si>
    <t>2021թ. կանխ.</t>
  </si>
  <si>
    <t>2021թ 2020թ նկատ.%</t>
  </si>
  <si>
    <t>2019թ. փաստ.</t>
  </si>
  <si>
    <t>2020թ 2019թ նկատ.%</t>
  </si>
  <si>
    <t>2022թ.</t>
  </si>
  <si>
    <t>2023թ.</t>
  </si>
  <si>
    <t>2024թ.</t>
  </si>
  <si>
    <t>Ուշադրություն։ Դեղինով ստվերագծված բջիջները չլրացնել, առկա են բանաձևեր։</t>
  </si>
  <si>
    <t>2020թ.  փաստ.</t>
  </si>
  <si>
    <t>2021թ. հաստ.</t>
  </si>
  <si>
    <t>2022թ.  կանխ.</t>
  </si>
  <si>
    <t>2022թ.   2021թ. նկատ.  %</t>
  </si>
  <si>
    <t>առ 01.01.2021թ.</t>
  </si>
  <si>
    <t>(առ 01.01.2022թ. դրությամբ)</t>
  </si>
  <si>
    <t>2025թ.</t>
  </si>
  <si>
    <t>2020թ. փաստ.</t>
  </si>
  <si>
    <t>2022թ. կանխ.</t>
  </si>
  <si>
    <t>2022թ 2021թ նկատ.%</t>
  </si>
  <si>
    <t>(Առ 01.01.2022թ. դրությամբ)</t>
  </si>
  <si>
    <t>Անշարժ գույքի հարկ</t>
  </si>
  <si>
    <t>Փոխադրամիջոցների գույքահարկ</t>
  </si>
  <si>
    <t>2022թ.  Փաստ</t>
  </si>
  <si>
    <t>2021թ. Փաստ</t>
  </si>
  <si>
    <t>2022թ. Փաստ</t>
  </si>
  <si>
    <t>Ստեփանավան</t>
  </si>
  <si>
    <t>Կաթնաղբյուր</t>
  </si>
  <si>
    <t>Ուրասար</t>
  </si>
  <si>
    <t>Արմանիս</t>
  </si>
  <si>
    <t>(Համայնքի  բոլոր բյուջետային հիմնարկների և ՀՈԱԿ-ների համար)</t>
  </si>
  <si>
    <t>Թիվ 1 մանկապարտեզ</t>
  </si>
</sst>
</file>

<file path=xl/styles.xml><?xml version="1.0" encoding="utf-8"?>
<styleSheet xmlns="http://schemas.openxmlformats.org/spreadsheetml/2006/main">
  <numFmts count="1">
    <numFmt numFmtId="164" formatCode="0.0"/>
  </numFmts>
  <fonts count="4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b/>
      <sz val="7"/>
      <color theme="1"/>
      <name val="Times New Roman"/>
      <family val="1"/>
      <charset val="204"/>
    </font>
    <font>
      <b/>
      <sz val="13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9"/>
      <color theme="1"/>
      <name val="Sylfaen"/>
      <family val="1"/>
    </font>
    <font>
      <b/>
      <sz val="9"/>
      <color theme="1"/>
      <name val="Sylfaen"/>
      <family val="1"/>
    </font>
    <font>
      <sz val="11"/>
      <name val="Calibri"/>
      <family val="2"/>
      <charset val="204"/>
      <scheme val="minor"/>
    </font>
    <font>
      <sz val="8"/>
      <color theme="1"/>
      <name val="Sylfaen"/>
      <family val="1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b/>
      <i/>
      <sz val="9"/>
      <name val="Sylfaen"/>
      <family val="1"/>
      <charset val="204"/>
    </font>
    <font>
      <b/>
      <sz val="14"/>
      <color theme="1"/>
      <name val="Sylfaen"/>
      <family val="1"/>
    </font>
    <font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0"/>
      <color theme="1"/>
      <name val="Sylfaen"/>
      <family val="1"/>
    </font>
    <font>
      <b/>
      <i/>
      <sz val="9"/>
      <color theme="1"/>
      <name val="Sylfaen"/>
      <family val="1"/>
    </font>
    <font>
      <b/>
      <sz val="9"/>
      <name val="Sylfaen"/>
      <family val="1"/>
    </font>
    <font>
      <sz val="9"/>
      <name val="Sylfaen"/>
      <family val="1"/>
    </font>
    <font>
      <b/>
      <i/>
      <sz val="11"/>
      <color theme="1"/>
      <name val="Sylfaen"/>
      <family val="1"/>
    </font>
    <font>
      <sz val="10"/>
      <color theme="1"/>
      <name val="Sylfaen"/>
      <family val="1"/>
    </font>
    <font>
      <b/>
      <sz val="13"/>
      <name val="Sylfaen"/>
      <family val="1"/>
    </font>
    <font>
      <b/>
      <sz val="12"/>
      <name val="Sylfaen"/>
      <family val="1"/>
    </font>
    <font>
      <b/>
      <sz val="14"/>
      <name val="Sylfaen"/>
      <family val="1"/>
    </font>
    <font>
      <b/>
      <sz val="10"/>
      <name val="Sylfaen"/>
      <family val="1"/>
    </font>
    <font>
      <b/>
      <i/>
      <sz val="9"/>
      <name val="Sylfaen"/>
      <family val="1"/>
    </font>
    <font>
      <i/>
      <sz val="9"/>
      <color theme="1"/>
      <name val="Sylfaen"/>
      <family val="1"/>
    </font>
    <font>
      <b/>
      <sz val="13"/>
      <color theme="1"/>
      <name val="Sylfaen"/>
      <family val="1"/>
    </font>
    <font>
      <sz val="7"/>
      <color theme="1"/>
      <name val="Sylfaen"/>
      <family val="1"/>
    </font>
    <font>
      <sz val="7"/>
      <name val="Sylfaen"/>
      <family val="1"/>
    </font>
    <font>
      <b/>
      <sz val="14"/>
      <color rgb="FFFF0000"/>
      <name val="Sylfaen"/>
      <family val="1"/>
    </font>
    <font>
      <b/>
      <sz val="11"/>
      <color theme="1"/>
      <name val="Sylfaen"/>
      <family val="1"/>
      <charset val="204"/>
    </font>
    <font>
      <b/>
      <sz val="11"/>
      <color rgb="FFFF0000"/>
      <name val="Sylfaen"/>
      <family val="1"/>
      <charset val="204"/>
    </font>
    <font>
      <sz val="11"/>
      <color rgb="FFFF0000"/>
      <name val="Sylfaen"/>
      <family val="1"/>
    </font>
    <font>
      <sz val="11"/>
      <color rgb="FFFF0000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14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164" fontId="16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164" fontId="17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164" fontId="24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wrapText="1"/>
    </xf>
    <xf numFmtId="164" fontId="25" fillId="2" borderId="5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/>
    <xf numFmtId="0" fontId="12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wrapText="1"/>
    </xf>
    <xf numFmtId="0" fontId="13" fillId="2" borderId="5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25" fillId="2" borderId="5" xfId="0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24" fillId="2" borderId="5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wrapText="1"/>
    </xf>
    <xf numFmtId="0" fontId="25" fillId="2" borderId="5" xfId="0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12" fillId="2" borderId="5" xfId="0" applyFont="1" applyFill="1" applyBorder="1" applyAlignment="1">
      <alignment horizontal="left" vertical="center" wrapText="1" indent="10"/>
    </xf>
    <xf numFmtId="0" fontId="19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20" fillId="0" borderId="0" xfId="0" applyFont="1" applyAlignment="1"/>
    <xf numFmtId="0" fontId="27" fillId="0" borderId="0" xfId="0" applyFont="1" applyAlignment="1">
      <alignment vertical="center" wrapText="1"/>
    </xf>
    <xf numFmtId="0" fontId="37" fillId="0" borderId="0" xfId="0" applyFont="1" applyAlignment="1">
      <alignment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textRotation="90" wrapText="1"/>
    </xf>
    <xf numFmtId="0" fontId="16" fillId="2" borderId="5" xfId="0" applyFont="1" applyFill="1" applyBorder="1" applyAlignment="1">
      <alignment horizontal="center" vertical="center" textRotation="90" wrapText="1"/>
    </xf>
    <xf numFmtId="0" fontId="24" fillId="2" borderId="5" xfId="0" applyFont="1" applyFill="1" applyBorder="1" applyAlignment="1">
      <alignment horizontal="center" vertical="center" textRotation="90" wrapText="1"/>
    </xf>
    <xf numFmtId="0" fontId="24" fillId="2" borderId="5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164" fontId="25" fillId="2" borderId="3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wrapText="1"/>
    </xf>
    <xf numFmtId="164" fontId="33" fillId="2" borderId="5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64" fontId="24" fillId="3" borderId="5" xfId="0" applyNumberFormat="1" applyFont="1" applyFill="1" applyBorder="1" applyAlignment="1">
      <alignment horizontal="center" vertical="center" wrapText="1"/>
    </xf>
    <xf numFmtId="164" fontId="25" fillId="3" borderId="5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164" fontId="25" fillId="3" borderId="3" xfId="0" applyNumberFormat="1" applyFont="1" applyFill="1" applyBorder="1" applyAlignment="1">
      <alignment horizontal="center" vertical="center" wrapText="1"/>
    </xf>
    <xf numFmtId="164" fontId="24" fillId="3" borderId="5" xfId="0" applyNumberFormat="1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" fontId="25" fillId="3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40" fillId="0" borderId="0" xfId="0" applyFont="1" applyAlignment="1"/>
    <xf numFmtId="2" fontId="12" fillId="2" borderId="5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right"/>
    </xf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16" fillId="2" borderId="5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4" fontId="24" fillId="3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164" fontId="24" fillId="0" borderId="5" xfId="0" applyNumberFormat="1" applyFont="1" applyFill="1" applyBorder="1" applyAlignment="1">
      <alignment horizontal="center" vertical="center" wrapText="1"/>
    </xf>
    <xf numFmtId="164" fontId="25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/>
    <xf numFmtId="164" fontId="20" fillId="0" borderId="0" xfId="0" applyNumberFormat="1" applyFont="1" applyFill="1"/>
    <xf numFmtId="0" fontId="26" fillId="0" borderId="0" xfId="0" applyFont="1" applyFill="1" applyAlignment="1">
      <alignment horizontal="left" vertical="center"/>
    </xf>
    <xf numFmtId="0" fontId="22" fillId="0" borderId="6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zoomScale="110" zoomScaleNormal="110" workbookViewId="0">
      <selection activeCell="K13" sqref="K13"/>
    </sheetView>
  </sheetViews>
  <sheetFormatPr defaultColWidth="8.85546875" defaultRowHeight="15"/>
  <cols>
    <col min="1" max="1" width="4.140625" style="20" customWidth="1"/>
    <col min="2" max="2" width="22.5703125" style="19" customWidth="1"/>
    <col min="3" max="3" width="11.42578125" style="19" customWidth="1"/>
    <col min="4" max="4" width="11.5703125" style="19" customWidth="1"/>
    <col min="5" max="5" width="11.7109375" style="19" customWidth="1"/>
    <col min="6" max="7" width="8.5703125" style="19" customWidth="1"/>
    <col min="8" max="10" width="7.85546875" style="19" customWidth="1"/>
    <col min="11" max="16384" width="8.85546875" style="19"/>
  </cols>
  <sheetData>
    <row r="1" spans="1:20" ht="64.5" customHeight="1">
      <c r="A1" s="90"/>
      <c r="B1" s="90"/>
      <c r="C1" s="90"/>
      <c r="D1" s="90"/>
      <c r="E1" s="90"/>
      <c r="F1" s="90"/>
      <c r="G1" s="90"/>
      <c r="H1" s="90"/>
      <c r="I1" s="90"/>
      <c r="J1" s="90"/>
    </row>
    <row r="2" spans="1:20" ht="18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</row>
    <row r="3" spans="1:20" ht="15.7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1:20" ht="25.5" customHeight="1">
      <c r="A4" s="91" t="s">
        <v>2</v>
      </c>
      <c r="B4" s="91" t="s">
        <v>3</v>
      </c>
      <c r="C4" s="91" t="s">
        <v>178</v>
      </c>
      <c r="D4" s="91" t="s">
        <v>192</v>
      </c>
      <c r="E4" s="91" t="s">
        <v>191</v>
      </c>
      <c r="F4" s="91" t="s">
        <v>167</v>
      </c>
      <c r="G4" s="91" t="s">
        <v>181</v>
      </c>
      <c r="H4" s="91" t="s">
        <v>60</v>
      </c>
      <c r="I4" s="91"/>
      <c r="J4" s="91"/>
    </row>
    <row r="5" spans="1:20" ht="28.5" customHeight="1">
      <c r="A5" s="91"/>
      <c r="B5" s="91"/>
      <c r="C5" s="91"/>
      <c r="D5" s="91"/>
      <c r="E5" s="91"/>
      <c r="F5" s="91"/>
      <c r="G5" s="91"/>
      <c r="H5" s="21" t="s">
        <v>147</v>
      </c>
      <c r="I5" s="21" t="s">
        <v>148</v>
      </c>
      <c r="J5" s="21" t="s">
        <v>174</v>
      </c>
    </row>
    <row r="6" spans="1:20" ht="22.5" customHeight="1" thickBot="1">
      <c r="A6" s="22"/>
      <c r="B6" s="23" t="s">
        <v>5</v>
      </c>
      <c r="C6" s="125">
        <f>SUM(C7:C13)</f>
        <v>629545.1</v>
      </c>
      <c r="D6" s="125">
        <f>SUM(D7:D13)</f>
        <v>847360</v>
      </c>
      <c r="E6" s="125">
        <f>SUM(E7:E13)</f>
        <v>1260499</v>
      </c>
      <c r="F6" s="125">
        <f>(D6*100)/C6</f>
        <v>134.59877616393172</v>
      </c>
      <c r="G6" s="125">
        <f>E6*100/D6</f>
        <v>148.75601869335347</v>
      </c>
      <c r="H6" s="125">
        <f>SUM(H7:H13)</f>
        <v>100</v>
      </c>
      <c r="I6" s="125">
        <f>SUM(I7:I13)</f>
        <v>100</v>
      </c>
      <c r="J6" s="125">
        <f>SUM(J7:J13)</f>
        <v>100</v>
      </c>
      <c r="K6" s="93"/>
      <c r="L6" s="93"/>
      <c r="M6" s="93"/>
      <c r="N6" s="93"/>
      <c r="O6" s="93"/>
      <c r="P6" s="93"/>
      <c r="Q6" s="93"/>
      <c r="R6" s="93"/>
      <c r="S6" s="93"/>
      <c r="T6" s="93"/>
    </row>
    <row r="7" spans="1:20" ht="15.75" thickBot="1">
      <c r="A7" s="29">
        <v>1</v>
      </c>
      <c r="B7" s="83" t="s">
        <v>189</v>
      </c>
      <c r="C7" s="126">
        <v>15725.6</v>
      </c>
      <c r="D7" s="126">
        <v>24104.7</v>
      </c>
      <c r="E7" s="126">
        <v>34453.1</v>
      </c>
      <c r="F7" s="126">
        <f>(D7*100)/C7</f>
        <v>153.28318156381951</v>
      </c>
      <c r="G7" s="126">
        <f>E7*100/D7</f>
        <v>142.93104664235605</v>
      </c>
      <c r="H7" s="126">
        <f>C7*100/C6</f>
        <v>2.497930648654084</v>
      </c>
      <c r="I7" s="126">
        <f>D7*100/D6</f>
        <v>2.8446823074018126</v>
      </c>
      <c r="J7" s="126">
        <f>E7*100/E6</f>
        <v>2.7332905460456534</v>
      </c>
    </row>
    <row r="8" spans="1:20" ht="26.25" thickBot="1">
      <c r="A8" s="29">
        <v>2</v>
      </c>
      <c r="B8" s="84" t="s">
        <v>190</v>
      </c>
      <c r="C8" s="126">
        <v>40871.300000000003</v>
      </c>
      <c r="D8" s="126">
        <v>69515</v>
      </c>
      <c r="E8" s="126">
        <v>86736</v>
      </c>
      <c r="F8" s="126">
        <f>(D8*100)/C8</f>
        <v>170.08267415032063</v>
      </c>
      <c r="G8" s="126">
        <f>E8*100/D8</f>
        <v>124.77307056031073</v>
      </c>
      <c r="H8" s="126">
        <f>C8*100/C6</f>
        <v>6.4921957140163595</v>
      </c>
      <c r="I8" s="126">
        <f>D8*100/D6</f>
        <v>8.2037150679758302</v>
      </c>
      <c r="J8" s="126">
        <f>E8*100/E6</f>
        <v>6.881084395941607</v>
      </c>
    </row>
    <row r="9" spans="1:20">
      <c r="A9" s="29">
        <v>3</v>
      </c>
      <c r="B9" s="53" t="s">
        <v>6</v>
      </c>
      <c r="C9" s="126">
        <v>12343.6</v>
      </c>
      <c r="D9" s="126">
        <v>15068.5</v>
      </c>
      <c r="E9" s="126">
        <v>13639.8</v>
      </c>
      <c r="F9" s="126">
        <f t="shared" ref="F9:F13" si="0">(D9*100)/C9</f>
        <v>122.07540749862277</v>
      </c>
      <c r="G9" s="126">
        <f t="shared" ref="G9:G13" si="1">E9*100/D9</f>
        <v>90.518631582440193</v>
      </c>
      <c r="H9" s="126">
        <f>C9*100/C6</f>
        <v>1.9607173497180743</v>
      </c>
      <c r="I9" s="126">
        <f t="shared" ref="I9:J9" si="2">D9*100/D6</f>
        <v>1.7782878587613293</v>
      </c>
      <c r="J9" s="126">
        <f t="shared" si="2"/>
        <v>1.0820952654464622</v>
      </c>
    </row>
    <row r="10" spans="1:20" ht="27" customHeight="1">
      <c r="A10" s="29">
        <v>4</v>
      </c>
      <c r="B10" s="53" t="s">
        <v>7</v>
      </c>
      <c r="C10" s="126">
        <v>411783.1</v>
      </c>
      <c r="D10" s="126">
        <v>507657.8</v>
      </c>
      <c r="E10" s="126">
        <v>525088.69999999995</v>
      </c>
      <c r="F10" s="126">
        <f t="shared" si="0"/>
        <v>123.28281563765002</v>
      </c>
      <c r="G10" s="126">
        <f t="shared" si="1"/>
        <v>103.43359247114886</v>
      </c>
      <c r="H10" s="126">
        <f>C10*100/C6</f>
        <v>65.409626728887261</v>
      </c>
      <c r="I10" s="126">
        <f t="shared" ref="I10:J10" si="3">D10*100/D6</f>
        <v>59.910522092145015</v>
      </c>
      <c r="J10" s="126">
        <f t="shared" si="3"/>
        <v>41.657208772081525</v>
      </c>
    </row>
    <row r="11" spans="1:20">
      <c r="A11" s="29">
        <v>5</v>
      </c>
      <c r="B11" s="53" t="s">
        <v>8</v>
      </c>
      <c r="C11" s="126">
        <v>55973.5</v>
      </c>
      <c r="D11" s="126">
        <v>91155.5</v>
      </c>
      <c r="E11" s="126">
        <v>224236.4</v>
      </c>
      <c r="F11" s="126">
        <f t="shared" si="0"/>
        <v>162.85474376267339</v>
      </c>
      <c r="G11" s="126">
        <f t="shared" si="1"/>
        <v>245.99327522749587</v>
      </c>
      <c r="H11" s="126">
        <f>C11*100/C6</f>
        <v>8.8911024801876781</v>
      </c>
      <c r="I11" s="126">
        <f t="shared" ref="I11:J11" si="4">D11*100/D6</f>
        <v>10.757588274169184</v>
      </c>
      <c r="J11" s="126">
        <f t="shared" si="4"/>
        <v>17.789494477980547</v>
      </c>
    </row>
    <row r="12" spans="1:20" ht="25.5">
      <c r="A12" s="29">
        <v>6</v>
      </c>
      <c r="B12" s="53" t="s">
        <v>9</v>
      </c>
      <c r="C12" s="126">
        <v>16643.599999999999</v>
      </c>
      <c r="D12" s="126">
        <v>51700.2</v>
      </c>
      <c r="E12" s="126">
        <v>271889.09999999998</v>
      </c>
      <c r="F12" s="126">
        <f t="shared" si="0"/>
        <v>310.63111346103011</v>
      </c>
      <c r="G12" s="126">
        <f t="shared" si="1"/>
        <v>525.89564450427656</v>
      </c>
      <c r="H12" s="126">
        <f>C12*100/C6</f>
        <v>2.6437502253611376</v>
      </c>
      <c r="I12" s="126">
        <f t="shared" ref="I12:J12" si="5">D12*100/D6</f>
        <v>6.1013264728096681</v>
      </c>
      <c r="J12" s="126">
        <f t="shared" si="5"/>
        <v>21.569957612025075</v>
      </c>
    </row>
    <row r="13" spans="1:20" ht="38.25">
      <c r="A13" s="29">
        <v>7</v>
      </c>
      <c r="B13" s="53" t="s">
        <v>10</v>
      </c>
      <c r="C13" s="126">
        <v>76204.399999999994</v>
      </c>
      <c r="D13" s="126">
        <v>88158.3</v>
      </c>
      <c r="E13" s="126">
        <v>104455.9</v>
      </c>
      <c r="F13" s="126">
        <f t="shared" si="0"/>
        <v>115.6866270189123</v>
      </c>
      <c r="G13" s="126">
        <f t="shared" si="1"/>
        <v>118.48674486690419</v>
      </c>
      <c r="H13" s="126">
        <f>C13*100/C6</f>
        <v>12.104676853175411</v>
      </c>
      <c r="I13" s="126">
        <f t="shared" ref="I13:J13" si="6">D13*100/D6</f>
        <v>10.403877926737159</v>
      </c>
      <c r="J13" s="126">
        <f t="shared" si="6"/>
        <v>8.2868689304791197</v>
      </c>
      <c r="N13" s="19" t="s">
        <v>143</v>
      </c>
    </row>
    <row r="16" spans="1:20">
      <c r="B16" s="94"/>
      <c r="C16" s="94"/>
      <c r="D16" s="94"/>
      <c r="E16" s="94"/>
      <c r="F16" s="94"/>
      <c r="G16" s="94"/>
      <c r="H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spans="3:3">
      <c r="C17" s="28"/>
    </row>
    <row r="18" spans="3:3">
      <c r="C18" s="28"/>
    </row>
    <row r="19" spans="3:3">
      <c r="C19" s="28"/>
    </row>
  </sheetData>
  <mergeCells count="15">
    <mergeCell ref="K3:T3"/>
    <mergeCell ref="B16:H16"/>
    <mergeCell ref="J16:S16"/>
    <mergeCell ref="K6:T6"/>
    <mergeCell ref="G4:G5"/>
    <mergeCell ref="H4:J4"/>
    <mergeCell ref="A2:J2"/>
    <mergeCell ref="A1:J1"/>
    <mergeCell ref="A4:A5"/>
    <mergeCell ref="B4:B5"/>
    <mergeCell ref="C4:C5"/>
    <mergeCell ref="D4:D5"/>
    <mergeCell ref="E4:E5"/>
    <mergeCell ref="F4:F5"/>
    <mergeCell ref="A3:J3"/>
  </mergeCells>
  <printOptions horizontalCentered="1"/>
  <pageMargins left="0.27559055118110237" right="0.1968503937007874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1"/>
  <sheetViews>
    <sheetView workbookViewId="0">
      <selection activeCell="D12" sqref="D12"/>
    </sheetView>
  </sheetViews>
  <sheetFormatPr defaultRowHeight="15"/>
  <cols>
    <col min="1" max="1" width="4.5703125" customWidth="1"/>
    <col min="2" max="2" width="37.5703125" customWidth="1"/>
    <col min="6" max="6" width="7.7109375" customWidth="1"/>
    <col min="7" max="7" width="8.28515625" customWidth="1"/>
  </cols>
  <sheetData>
    <row r="1" spans="1:17" ht="72" customHeight="1">
      <c r="A1" s="116" t="s">
        <v>140</v>
      </c>
      <c r="B1" s="116"/>
      <c r="C1" s="116"/>
      <c r="D1" s="116"/>
      <c r="E1" s="116"/>
      <c r="F1" s="116"/>
      <c r="G1" s="116"/>
      <c r="H1" s="3"/>
    </row>
    <row r="2" spans="1:17" ht="15.75" thickBot="1">
      <c r="H2" s="93" t="s">
        <v>177</v>
      </c>
      <c r="I2" s="93"/>
      <c r="J2" s="93"/>
      <c r="K2" s="93"/>
      <c r="L2" s="93"/>
      <c r="M2" s="93"/>
      <c r="N2" s="93"/>
      <c r="O2" s="93"/>
      <c r="P2" s="93"/>
      <c r="Q2" s="93"/>
    </row>
    <row r="3" spans="1:17" ht="35.25" customHeight="1">
      <c r="A3" s="112" t="s">
        <v>2</v>
      </c>
      <c r="B3" s="112" t="s">
        <v>101</v>
      </c>
      <c r="C3" s="112" t="s">
        <v>178</v>
      </c>
      <c r="D3" s="112" t="s">
        <v>179</v>
      </c>
      <c r="E3" s="112" t="s">
        <v>180</v>
      </c>
      <c r="F3" s="112" t="s">
        <v>167</v>
      </c>
      <c r="G3" s="112" t="s">
        <v>181</v>
      </c>
      <c r="H3" s="1"/>
    </row>
    <row r="4" spans="1:17" ht="15.75" thickBot="1">
      <c r="A4" s="113"/>
      <c r="B4" s="113"/>
      <c r="C4" s="113"/>
      <c r="D4" s="113"/>
      <c r="E4" s="113"/>
      <c r="F4" s="113"/>
      <c r="G4" s="113"/>
      <c r="H4" s="1"/>
    </row>
    <row r="5" spans="1:17" ht="27" customHeight="1" thickBot="1">
      <c r="A5" s="37">
        <v>1</v>
      </c>
      <c r="B5" s="38" t="s">
        <v>102</v>
      </c>
      <c r="C5" s="68"/>
      <c r="D5" s="68"/>
      <c r="E5" s="67"/>
      <c r="F5" s="76" t="e">
        <f>D5*100/C5</f>
        <v>#DIV/0!</v>
      </c>
      <c r="G5" s="76" t="e">
        <f>E5*100/D5</f>
        <v>#DIV/0!</v>
      </c>
      <c r="H5" s="1"/>
    </row>
    <row r="6" spans="1:17" ht="39.75" customHeight="1" thickBot="1">
      <c r="A6" s="37">
        <v>2</v>
      </c>
      <c r="B6" s="38" t="s">
        <v>103</v>
      </c>
      <c r="C6" s="68"/>
      <c r="D6" s="68"/>
      <c r="E6" s="67"/>
      <c r="F6" s="76" t="e">
        <f>D6*100/C6</f>
        <v>#DIV/0!</v>
      </c>
      <c r="G6" s="76" t="e">
        <f t="shared" ref="G6:G8" si="0">E6*100/D6</f>
        <v>#DIV/0!</v>
      </c>
      <c r="H6" s="1"/>
    </row>
    <row r="7" spans="1:17" ht="29.45" customHeight="1" thickBot="1">
      <c r="A7" s="37">
        <v>3</v>
      </c>
      <c r="B7" s="38" t="s">
        <v>104</v>
      </c>
      <c r="C7" s="68"/>
      <c r="D7" s="68"/>
      <c r="E7" s="67"/>
      <c r="F7" s="76" t="e">
        <f t="shared" ref="F7:F8" si="1">D7*100/C7</f>
        <v>#DIV/0!</v>
      </c>
      <c r="G7" s="76" t="e">
        <f t="shared" si="0"/>
        <v>#DIV/0!</v>
      </c>
      <c r="H7" s="1"/>
    </row>
    <row r="8" spans="1:17" ht="41.25" customHeight="1" thickBot="1">
      <c r="A8" s="37">
        <v>4</v>
      </c>
      <c r="B8" s="38" t="s">
        <v>105</v>
      </c>
      <c r="C8" s="68"/>
      <c r="D8" s="68"/>
      <c r="E8" s="67"/>
      <c r="F8" s="76" t="e">
        <f t="shared" si="1"/>
        <v>#DIV/0!</v>
      </c>
      <c r="G8" s="76" t="e">
        <f t="shared" si="0"/>
        <v>#DIV/0!</v>
      </c>
      <c r="H8" s="1"/>
    </row>
    <row r="10" spans="1:17" ht="18">
      <c r="A10" s="114"/>
      <c r="B10" s="114"/>
      <c r="C10" s="114"/>
      <c r="D10" s="114"/>
      <c r="E10" s="114"/>
      <c r="F10" s="114"/>
      <c r="G10" s="114"/>
    </row>
    <row r="11" spans="1:17" ht="15.75">
      <c r="A11" s="115"/>
      <c r="B11" s="115"/>
      <c r="C11" s="115"/>
      <c r="D11" s="115"/>
      <c r="E11" s="115"/>
      <c r="F11" s="115"/>
      <c r="G11" s="115"/>
    </row>
  </sheetData>
  <mergeCells count="11">
    <mergeCell ref="H2:Q2"/>
    <mergeCell ref="G3:G4"/>
    <mergeCell ref="A10:G10"/>
    <mergeCell ref="A11:G11"/>
    <mergeCell ref="A1:G1"/>
    <mergeCell ref="A3:A4"/>
    <mergeCell ref="B3:B4"/>
    <mergeCell ref="C3:C4"/>
    <mergeCell ref="D3:D4"/>
    <mergeCell ref="E3:E4"/>
    <mergeCell ref="F3:F4"/>
  </mergeCells>
  <pageMargins left="0.45" right="0.38" top="0.32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19"/>
  <sheetViews>
    <sheetView topLeftCell="A10" workbookViewId="0">
      <selection activeCell="C15" sqref="C15:G15"/>
    </sheetView>
  </sheetViews>
  <sheetFormatPr defaultColWidth="8.85546875" defaultRowHeight="15"/>
  <cols>
    <col min="1" max="1" width="5.140625" style="19" customWidth="1"/>
    <col min="2" max="2" width="37.85546875" style="19" customWidth="1"/>
    <col min="3" max="16384" width="8.85546875" style="19"/>
  </cols>
  <sheetData>
    <row r="1" spans="1:17" ht="68.25" customHeight="1">
      <c r="A1" s="90" t="s">
        <v>138</v>
      </c>
      <c r="B1" s="90"/>
      <c r="C1" s="90"/>
      <c r="D1" s="90"/>
      <c r="E1" s="90"/>
      <c r="F1" s="90"/>
      <c r="G1" s="90"/>
    </row>
    <row r="2" spans="1:17" ht="39" customHeight="1">
      <c r="A2" s="90" t="s">
        <v>106</v>
      </c>
      <c r="B2" s="90"/>
      <c r="C2" s="90"/>
      <c r="D2" s="90"/>
      <c r="E2" s="90"/>
      <c r="F2" s="90"/>
      <c r="G2" s="90"/>
    </row>
    <row r="3" spans="1:17" ht="14.45" customHeight="1">
      <c r="A3" s="92" t="s">
        <v>162</v>
      </c>
      <c r="B3" s="92"/>
      <c r="C3" s="92"/>
      <c r="D3" s="92"/>
      <c r="E3" s="92"/>
      <c r="F3" s="92"/>
      <c r="G3" s="92"/>
    </row>
    <row r="4" spans="1:17" ht="41.25" customHeight="1">
      <c r="A4" s="25" t="s">
        <v>2</v>
      </c>
      <c r="B4" s="25" t="s">
        <v>107</v>
      </c>
      <c r="C4" s="25" t="s">
        <v>163</v>
      </c>
      <c r="D4" s="25" t="s">
        <v>164</v>
      </c>
      <c r="E4" s="25" t="s">
        <v>166</v>
      </c>
      <c r="F4" s="25" t="s">
        <v>165</v>
      </c>
      <c r="G4" s="25" t="s">
        <v>167</v>
      </c>
    </row>
    <row r="5" spans="1:17">
      <c r="A5" s="40"/>
      <c r="B5" s="31" t="s">
        <v>108</v>
      </c>
      <c r="C5" s="24">
        <f>C6+C7+C10+C11</f>
        <v>0</v>
      </c>
      <c r="D5" s="24">
        <f t="shared" ref="D5:E5" si="0">D6+D7+D10+D11</f>
        <v>0</v>
      </c>
      <c r="E5" s="24">
        <f t="shared" si="0"/>
        <v>0</v>
      </c>
      <c r="F5" s="24" t="e">
        <f>D5*100/C5</f>
        <v>#DIV/0!</v>
      </c>
      <c r="G5" s="24" t="e">
        <f>E5*100/D5</f>
        <v>#DIV/0!</v>
      </c>
    </row>
    <row r="6" spans="1:17" ht="38.25">
      <c r="A6" s="29">
        <v>1</v>
      </c>
      <c r="B6" s="42" t="s">
        <v>109</v>
      </c>
      <c r="C6" s="27"/>
      <c r="D6" s="27"/>
      <c r="E6" s="27"/>
      <c r="F6" s="27" t="e">
        <f>D6*100/C6</f>
        <v>#DIV/0!</v>
      </c>
      <c r="G6" s="27" t="e">
        <f>E6*100/D6</f>
        <v>#DIV/0!</v>
      </c>
    </row>
    <row r="7" spans="1:17" ht="38.25">
      <c r="A7" s="29">
        <v>2</v>
      </c>
      <c r="B7" s="42" t="s">
        <v>110</v>
      </c>
      <c r="C7" s="27"/>
      <c r="D7" s="27"/>
      <c r="E7" s="27"/>
      <c r="F7" s="27" t="e">
        <f t="shared" ref="F7:F11" si="1">D7*100/C7</f>
        <v>#DIV/0!</v>
      </c>
      <c r="G7" s="27" t="e">
        <f t="shared" ref="G7:G11" si="2">E7*100/D7</f>
        <v>#DIV/0!</v>
      </c>
    </row>
    <row r="8" spans="1:17" ht="51">
      <c r="A8" s="29"/>
      <c r="B8" s="69" t="s">
        <v>111</v>
      </c>
      <c r="C8" s="70"/>
      <c r="D8" s="70"/>
      <c r="E8" s="70"/>
      <c r="F8" s="70" t="e">
        <f>D8*100/C8</f>
        <v>#DIV/0!</v>
      </c>
      <c r="G8" s="70" t="e">
        <f>E8*100/D8</f>
        <v>#DIV/0!</v>
      </c>
    </row>
    <row r="9" spans="1:17" ht="25.5">
      <c r="A9" s="29"/>
      <c r="B9" s="69" t="s">
        <v>112</v>
      </c>
      <c r="C9" s="70"/>
      <c r="D9" s="70"/>
      <c r="E9" s="70"/>
      <c r="F9" s="70" t="e">
        <f t="shared" si="1"/>
        <v>#DIV/0!</v>
      </c>
      <c r="G9" s="70" t="e">
        <f t="shared" si="2"/>
        <v>#DIV/0!</v>
      </c>
    </row>
    <row r="10" spans="1:17" ht="36" customHeight="1">
      <c r="A10" s="29">
        <v>3</v>
      </c>
      <c r="B10" s="42" t="s">
        <v>139</v>
      </c>
      <c r="C10" s="27"/>
      <c r="D10" s="27"/>
      <c r="E10" s="27"/>
      <c r="F10" s="27" t="e">
        <f t="shared" si="1"/>
        <v>#DIV/0!</v>
      </c>
      <c r="G10" s="27" t="e">
        <f t="shared" si="2"/>
        <v>#DIV/0!</v>
      </c>
    </row>
    <row r="11" spans="1:17" ht="38.450000000000003" customHeight="1">
      <c r="A11" s="29">
        <v>4</v>
      </c>
      <c r="B11" s="42" t="s">
        <v>113</v>
      </c>
      <c r="C11" s="27"/>
      <c r="D11" s="27"/>
      <c r="E11" s="27"/>
      <c r="F11" s="27" t="e">
        <f t="shared" si="1"/>
        <v>#DIV/0!</v>
      </c>
      <c r="G11" s="27" t="e">
        <f t="shared" si="2"/>
        <v>#DIV/0!</v>
      </c>
    </row>
    <row r="13" spans="1:17" ht="74.25" customHeight="1">
      <c r="A13" s="119" t="s">
        <v>114</v>
      </c>
      <c r="B13" s="119"/>
      <c r="C13" s="119"/>
      <c r="D13" s="119"/>
      <c r="E13" s="119"/>
      <c r="F13" s="119"/>
      <c r="G13" s="119"/>
    </row>
    <row r="14" spans="1:17" ht="14.45" customHeight="1">
      <c r="A14" s="92" t="s">
        <v>162</v>
      </c>
      <c r="B14" s="92"/>
      <c r="C14" s="92"/>
      <c r="D14" s="92"/>
      <c r="E14" s="92"/>
      <c r="F14" s="92"/>
      <c r="G14" s="92"/>
      <c r="H14" s="93" t="s">
        <v>177</v>
      </c>
      <c r="I14" s="93"/>
      <c r="J14" s="93"/>
      <c r="K14" s="93"/>
      <c r="L14" s="93"/>
      <c r="M14" s="93"/>
      <c r="N14" s="93"/>
      <c r="O14" s="93"/>
      <c r="P14" s="93"/>
      <c r="Q14" s="93"/>
    </row>
    <row r="15" spans="1:17" ht="51">
      <c r="A15" s="25" t="s">
        <v>2</v>
      </c>
      <c r="B15" s="25" t="s">
        <v>58</v>
      </c>
      <c r="C15" s="25" t="s">
        <v>178</v>
      </c>
      <c r="D15" s="25" t="s">
        <v>179</v>
      </c>
      <c r="E15" s="25" t="s">
        <v>180</v>
      </c>
      <c r="F15" s="25" t="s">
        <v>167</v>
      </c>
      <c r="G15" s="25" t="s">
        <v>181</v>
      </c>
    </row>
    <row r="16" spans="1:17" ht="76.5">
      <c r="A16" s="118"/>
      <c r="B16" s="39" t="s">
        <v>115</v>
      </c>
      <c r="C16" s="117">
        <f>SUM(C18:C19)</f>
        <v>0</v>
      </c>
      <c r="D16" s="117">
        <f t="shared" ref="D16:E16" si="3">SUM(D18:D19)</f>
        <v>0</v>
      </c>
      <c r="E16" s="117">
        <f t="shared" si="3"/>
        <v>0</v>
      </c>
      <c r="F16" s="117" t="e">
        <f>D16*100/C16</f>
        <v>#DIV/0!</v>
      </c>
      <c r="G16" s="117" t="e">
        <f>E16*100/D16</f>
        <v>#DIV/0!</v>
      </c>
    </row>
    <row r="17" spans="1:7" ht="27" customHeight="1">
      <c r="A17" s="118"/>
      <c r="B17" s="39" t="s">
        <v>116</v>
      </c>
      <c r="C17" s="117"/>
      <c r="D17" s="117"/>
      <c r="E17" s="117"/>
      <c r="F17" s="117"/>
      <c r="G17" s="117"/>
    </row>
    <row r="18" spans="1:7" ht="34.15" customHeight="1">
      <c r="A18" s="40" t="s">
        <v>155</v>
      </c>
      <c r="B18" s="41"/>
      <c r="C18" s="27"/>
      <c r="D18" s="27"/>
      <c r="E18" s="27"/>
      <c r="F18" s="73" t="e">
        <f>D18*100/C18</f>
        <v>#DIV/0!</v>
      </c>
      <c r="G18" s="73" t="e">
        <f>E18*100/D18</f>
        <v>#DIV/0!</v>
      </c>
    </row>
    <row r="19" spans="1:7" ht="36.6" customHeight="1">
      <c r="A19" s="40" t="s">
        <v>156</v>
      </c>
      <c r="B19" s="41"/>
      <c r="C19" s="27"/>
      <c r="D19" s="27"/>
      <c r="E19" s="27"/>
      <c r="F19" s="73" t="e">
        <f>D19*100/C19</f>
        <v>#DIV/0!</v>
      </c>
      <c r="G19" s="73" t="e">
        <f>E19*100/D19</f>
        <v>#DIV/0!</v>
      </c>
    </row>
  </sheetData>
  <mergeCells count="12">
    <mergeCell ref="H14:Q14"/>
    <mergeCell ref="A1:G1"/>
    <mergeCell ref="A2:G2"/>
    <mergeCell ref="A14:G14"/>
    <mergeCell ref="A13:G13"/>
    <mergeCell ref="G16:G17"/>
    <mergeCell ref="A3:G3"/>
    <mergeCell ref="A16:A17"/>
    <mergeCell ref="C16:C17"/>
    <mergeCell ref="D16:D17"/>
    <mergeCell ref="E16:E17"/>
    <mergeCell ref="F16:F17"/>
  </mergeCells>
  <pageMargins left="0.34" right="0.3" top="0.34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C20" sqref="C20:G20"/>
    </sheetView>
  </sheetViews>
  <sheetFormatPr defaultColWidth="8.85546875" defaultRowHeight="15"/>
  <cols>
    <col min="1" max="1" width="4.7109375" style="20" customWidth="1"/>
    <col min="2" max="2" width="33.28515625" style="19" customWidth="1"/>
    <col min="3" max="5" width="8.85546875" style="19"/>
    <col min="6" max="6" width="10.140625" style="19" bestFit="1" customWidth="1"/>
    <col min="7" max="7" width="10" style="19" bestFit="1" customWidth="1"/>
    <col min="8" max="16384" width="8.85546875" style="19"/>
  </cols>
  <sheetData>
    <row r="1" spans="1:17" ht="52.9" customHeight="1">
      <c r="A1" s="90" t="s">
        <v>117</v>
      </c>
      <c r="B1" s="90"/>
      <c r="C1" s="90"/>
      <c r="D1" s="90"/>
      <c r="E1" s="90"/>
      <c r="F1" s="90"/>
      <c r="G1" s="90"/>
    </row>
    <row r="2" spans="1:17" ht="17.25">
      <c r="A2" s="121" t="s">
        <v>118</v>
      </c>
      <c r="B2" s="121"/>
      <c r="C2" s="121"/>
      <c r="D2" s="121"/>
      <c r="E2" s="121"/>
      <c r="F2" s="121"/>
      <c r="G2" s="121"/>
    </row>
    <row r="3" spans="1:17">
      <c r="A3" s="99" t="s">
        <v>126</v>
      </c>
      <c r="B3" s="99"/>
      <c r="C3" s="99"/>
      <c r="D3" s="99"/>
      <c r="E3" s="99"/>
      <c r="F3" s="99"/>
      <c r="G3" s="99"/>
      <c r="H3" s="93" t="s">
        <v>177</v>
      </c>
      <c r="I3" s="93"/>
      <c r="J3" s="93"/>
      <c r="K3" s="93"/>
      <c r="L3" s="93"/>
      <c r="M3" s="93"/>
      <c r="N3" s="93"/>
      <c r="O3" s="93"/>
      <c r="P3" s="93"/>
      <c r="Q3" s="93"/>
    </row>
    <row r="4" spans="1:17" ht="38.25">
      <c r="A4" s="25" t="s">
        <v>2</v>
      </c>
      <c r="B4" s="25" t="s">
        <v>119</v>
      </c>
      <c r="C4" s="82" t="s">
        <v>178</v>
      </c>
      <c r="D4" s="82" t="s">
        <v>179</v>
      </c>
      <c r="E4" s="82" t="s">
        <v>180</v>
      </c>
      <c r="F4" s="82" t="s">
        <v>167</v>
      </c>
      <c r="G4" s="82" t="s">
        <v>181</v>
      </c>
    </row>
    <row r="5" spans="1:17" ht="25.5">
      <c r="A5" s="29"/>
      <c r="B5" s="31" t="s">
        <v>120</v>
      </c>
      <c r="C5" s="78">
        <f>SUM(C6:C9)</f>
        <v>0</v>
      </c>
      <c r="D5" s="78">
        <f t="shared" ref="D5:E5" si="0">SUM(D6:D9)</f>
        <v>0</v>
      </c>
      <c r="E5" s="78">
        <f t="shared" si="0"/>
        <v>0</v>
      </c>
      <c r="F5" s="77" t="e">
        <f>D5*100/C5</f>
        <v>#DIV/0!</v>
      </c>
      <c r="G5" s="77" t="e">
        <f>E5*100/D5</f>
        <v>#DIV/0!</v>
      </c>
    </row>
    <row r="6" spans="1:17" ht="40.9" customHeight="1">
      <c r="A6" s="29" t="s">
        <v>155</v>
      </c>
      <c r="B6" s="42" t="s">
        <v>121</v>
      </c>
      <c r="C6" s="35"/>
      <c r="D6" s="35"/>
      <c r="E6" s="35"/>
      <c r="F6" s="77" t="e">
        <f t="shared" ref="F6:F9" si="1">D6*100/C6</f>
        <v>#DIV/0!</v>
      </c>
      <c r="G6" s="77" t="e">
        <f t="shared" ref="G6:G9" si="2">E6*100/D6</f>
        <v>#DIV/0!</v>
      </c>
    </row>
    <row r="7" spans="1:17" ht="42" customHeight="1">
      <c r="A7" s="29" t="s">
        <v>156</v>
      </c>
      <c r="B7" s="42" t="s">
        <v>122</v>
      </c>
      <c r="C7" s="35"/>
      <c r="D7" s="35"/>
      <c r="E7" s="35"/>
      <c r="F7" s="77" t="e">
        <f t="shared" si="1"/>
        <v>#DIV/0!</v>
      </c>
      <c r="G7" s="77" t="e">
        <f t="shared" si="2"/>
        <v>#DIV/0!</v>
      </c>
    </row>
    <row r="8" spans="1:17" ht="43.5" customHeight="1">
      <c r="A8" s="29" t="s">
        <v>157</v>
      </c>
      <c r="B8" s="42" t="s">
        <v>123</v>
      </c>
      <c r="C8" s="35"/>
      <c r="D8" s="35"/>
      <c r="E8" s="35"/>
      <c r="F8" s="77" t="e">
        <f t="shared" si="1"/>
        <v>#DIV/0!</v>
      </c>
      <c r="G8" s="77" t="e">
        <f t="shared" si="2"/>
        <v>#DIV/0!</v>
      </c>
    </row>
    <row r="9" spans="1:17" ht="39.6" customHeight="1">
      <c r="A9" s="29" t="s">
        <v>158</v>
      </c>
      <c r="B9" s="42" t="s">
        <v>124</v>
      </c>
      <c r="C9" s="35"/>
      <c r="D9" s="35"/>
      <c r="E9" s="35"/>
      <c r="F9" s="77" t="e">
        <f t="shared" si="1"/>
        <v>#DIV/0!</v>
      </c>
      <c r="G9" s="77" t="e">
        <f t="shared" si="2"/>
        <v>#DIV/0!</v>
      </c>
    </row>
    <row r="11" spans="1:17" ht="17.25">
      <c r="A11" s="122" t="s">
        <v>125</v>
      </c>
      <c r="B11" s="122"/>
      <c r="C11" s="122"/>
      <c r="D11" s="122"/>
      <c r="E11" s="122"/>
      <c r="F11" s="122"/>
      <c r="G11" s="122"/>
    </row>
    <row r="12" spans="1:17">
      <c r="A12" s="120" t="s">
        <v>126</v>
      </c>
      <c r="B12" s="120"/>
      <c r="C12" s="120"/>
      <c r="D12" s="120"/>
      <c r="E12" s="120"/>
      <c r="F12" s="120"/>
      <c r="G12" s="120"/>
    </row>
    <row r="13" spans="1:17" ht="38.25">
      <c r="A13" s="30" t="s">
        <v>2</v>
      </c>
      <c r="B13" s="30" t="s">
        <v>119</v>
      </c>
      <c r="C13" s="82" t="s">
        <v>178</v>
      </c>
      <c r="D13" s="82" t="s">
        <v>179</v>
      </c>
      <c r="E13" s="82" t="s">
        <v>180</v>
      </c>
      <c r="F13" s="82" t="s">
        <v>167</v>
      </c>
      <c r="G13" s="82" t="s">
        <v>181</v>
      </c>
    </row>
    <row r="14" spans="1:17" ht="27" customHeight="1">
      <c r="A14" s="35"/>
      <c r="B14" s="39" t="s">
        <v>127</v>
      </c>
      <c r="C14" s="78">
        <f>C15+C16</f>
        <v>0</v>
      </c>
      <c r="D14" s="78">
        <f t="shared" ref="D14:E14" si="3">D15+D16</f>
        <v>0</v>
      </c>
      <c r="E14" s="78">
        <f t="shared" si="3"/>
        <v>0</v>
      </c>
      <c r="F14" s="79" t="e">
        <f>D14*100/C14</f>
        <v>#DIV/0!</v>
      </c>
      <c r="G14" s="79" t="e">
        <f>E14*100/D14</f>
        <v>#DIV/0!</v>
      </c>
    </row>
    <row r="15" spans="1:17" ht="16.149999999999999" customHeight="1">
      <c r="A15" s="35" t="s">
        <v>159</v>
      </c>
      <c r="B15" s="41" t="s">
        <v>128</v>
      </c>
      <c r="C15" s="35"/>
      <c r="D15" s="35"/>
      <c r="E15" s="35"/>
      <c r="F15" s="79" t="e">
        <f t="shared" ref="F15:F16" si="4">D15*100/C15</f>
        <v>#DIV/0!</v>
      </c>
      <c r="G15" s="79" t="e">
        <f t="shared" ref="G15:G16" si="5">E15*100/D15</f>
        <v>#DIV/0!</v>
      </c>
    </row>
    <row r="16" spans="1:17" ht="27.75" customHeight="1">
      <c r="A16" s="35" t="s">
        <v>160</v>
      </c>
      <c r="B16" s="41" t="s">
        <v>129</v>
      </c>
      <c r="C16" s="35"/>
      <c r="D16" s="35"/>
      <c r="E16" s="35"/>
      <c r="F16" s="79" t="e">
        <f t="shared" si="4"/>
        <v>#DIV/0!</v>
      </c>
      <c r="G16" s="79" t="e">
        <f t="shared" si="5"/>
        <v>#DIV/0!</v>
      </c>
    </row>
    <row r="18" spans="1:7" ht="35.25" customHeight="1">
      <c r="A18" s="119" t="s">
        <v>130</v>
      </c>
      <c r="B18" s="119"/>
      <c r="C18" s="119"/>
      <c r="D18" s="119"/>
      <c r="E18" s="119"/>
      <c r="F18" s="119"/>
      <c r="G18" s="119"/>
    </row>
    <row r="19" spans="1:7" ht="15" customHeight="1">
      <c r="A19" s="120" t="s">
        <v>162</v>
      </c>
      <c r="B19" s="120"/>
      <c r="C19" s="120"/>
      <c r="D19" s="120"/>
      <c r="E19" s="120"/>
      <c r="F19" s="120"/>
      <c r="G19" s="120"/>
    </row>
    <row r="20" spans="1:7" ht="38.25">
      <c r="A20" s="25" t="s">
        <v>2</v>
      </c>
      <c r="B20" s="25" t="s">
        <v>119</v>
      </c>
      <c r="C20" s="82" t="s">
        <v>178</v>
      </c>
      <c r="D20" s="82" t="s">
        <v>179</v>
      </c>
      <c r="E20" s="82" t="s">
        <v>180</v>
      </c>
      <c r="F20" s="82" t="s">
        <v>167</v>
      </c>
      <c r="G20" s="82" t="s">
        <v>181</v>
      </c>
    </row>
    <row r="21" spans="1:7" ht="40.9" customHeight="1">
      <c r="A21" s="29"/>
      <c r="B21" s="31" t="s">
        <v>131</v>
      </c>
      <c r="C21" s="80">
        <f>C22+C23</f>
        <v>0</v>
      </c>
      <c r="D21" s="80">
        <f t="shared" ref="D21:E21" si="6">D22+D23</f>
        <v>0</v>
      </c>
      <c r="E21" s="80">
        <f t="shared" si="6"/>
        <v>0</v>
      </c>
      <c r="F21" s="79" t="e">
        <f>D21*100/C21</f>
        <v>#DIV/0!</v>
      </c>
      <c r="G21" s="79" t="e">
        <f>E21*100/D21</f>
        <v>#DIV/0!</v>
      </c>
    </row>
    <row r="22" spans="1:7" ht="39" customHeight="1">
      <c r="A22" s="29" t="s">
        <v>155</v>
      </c>
      <c r="B22" s="42" t="s">
        <v>132</v>
      </c>
      <c r="C22" s="29"/>
      <c r="D22" s="29"/>
      <c r="E22" s="29"/>
      <c r="F22" s="79" t="e">
        <f t="shared" ref="F22:F23" si="7">D22*100/C22</f>
        <v>#DIV/0!</v>
      </c>
      <c r="G22" s="79" t="e">
        <f t="shared" ref="G22:G23" si="8">E22*100/D22</f>
        <v>#DIV/0!</v>
      </c>
    </row>
    <row r="23" spans="1:7" ht="37.9" customHeight="1">
      <c r="A23" s="29" t="s">
        <v>156</v>
      </c>
      <c r="B23" s="42" t="s">
        <v>133</v>
      </c>
      <c r="C23" s="29"/>
      <c r="D23" s="29"/>
      <c r="E23" s="29"/>
      <c r="F23" s="79" t="e">
        <f t="shared" si="7"/>
        <v>#DIV/0!</v>
      </c>
      <c r="G23" s="79" t="e">
        <f t="shared" si="8"/>
        <v>#DIV/0!</v>
      </c>
    </row>
  </sheetData>
  <mergeCells count="8">
    <mergeCell ref="H3:Q3"/>
    <mergeCell ref="A19:G19"/>
    <mergeCell ref="A18:G18"/>
    <mergeCell ref="A1:G1"/>
    <mergeCell ref="A2:G2"/>
    <mergeCell ref="A11:G11"/>
    <mergeCell ref="A3:G3"/>
    <mergeCell ref="A12:G12"/>
  </mergeCells>
  <pageMargins left="0.55000000000000004" right="0.4" top="0.26" bottom="0.2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106"/>
  <sheetViews>
    <sheetView tabSelected="1" topLeftCell="A7" workbookViewId="0">
      <selection activeCell="H26" sqref="H26"/>
    </sheetView>
  </sheetViews>
  <sheetFormatPr defaultColWidth="8.85546875" defaultRowHeight="15"/>
  <cols>
    <col min="1" max="1" width="5.85546875" style="19" customWidth="1"/>
    <col min="2" max="2" width="35" style="19" customWidth="1"/>
    <col min="3" max="3" width="9.140625" style="19" customWidth="1"/>
    <col min="4" max="4" width="8.7109375" style="19" customWidth="1"/>
    <col min="5" max="5" width="9.28515625" style="19" customWidth="1"/>
    <col min="6" max="6" width="11" style="19" customWidth="1"/>
    <col min="7" max="7" width="11.140625" style="19" customWidth="1"/>
    <col min="8" max="16384" width="8.85546875" style="19"/>
  </cols>
  <sheetData>
    <row r="1" spans="1:17" ht="108" customHeight="1">
      <c r="A1" s="124" t="s">
        <v>134</v>
      </c>
      <c r="B1" s="124"/>
      <c r="C1" s="124"/>
      <c r="D1" s="124"/>
      <c r="E1" s="124"/>
      <c r="F1" s="124"/>
      <c r="G1" s="124"/>
    </row>
    <row r="2" spans="1:17" ht="19.899999999999999" customHeight="1">
      <c r="A2" s="44"/>
      <c r="B2" s="44"/>
      <c r="C2" s="44"/>
      <c r="D2" s="44"/>
      <c r="E2" s="44"/>
      <c r="F2" s="44"/>
      <c r="G2" s="44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16.899999999999999" customHeight="1">
      <c r="B3" s="123" t="s">
        <v>142</v>
      </c>
      <c r="C3" s="123"/>
      <c r="D3" s="123"/>
      <c r="E3" s="123"/>
      <c r="F3" s="123"/>
      <c r="G3" s="123"/>
    </row>
    <row r="4" spans="1:17" s="46" customFormat="1" ht="18.600000000000001" customHeight="1">
      <c r="A4" s="45"/>
      <c r="C4" s="45"/>
      <c r="D4" s="45"/>
      <c r="E4" s="45"/>
      <c r="F4" s="45"/>
      <c r="G4" s="45"/>
    </row>
    <row r="5" spans="1:17" s="46" customFormat="1" ht="39.6" customHeight="1">
      <c r="A5" s="25" t="s">
        <v>2</v>
      </c>
      <c r="B5" s="25" t="s">
        <v>101</v>
      </c>
      <c r="C5" s="82" t="s">
        <v>178</v>
      </c>
      <c r="D5" s="82" t="s">
        <v>179</v>
      </c>
      <c r="E5" s="82" t="s">
        <v>180</v>
      </c>
      <c r="F5" s="82" t="s">
        <v>167</v>
      </c>
      <c r="G5" s="82" t="s">
        <v>181</v>
      </c>
      <c r="H5" s="47"/>
    </row>
    <row r="6" spans="1:17" s="46" customFormat="1" ht="51" customHeight="1">
      <c r="A6" s="29">
        <v>1</v>
      </c>
      <c r="B6" s="26" t="s">
        <v>144</v>
      </c>
      <c r="C6" s="29">
        <v>57</v>
      </c>
      <c r="D6" s="29">
        <v>57</v>
      </c>
      <c r="E6" s="29">
        <v>58</v>
      </c>
      <c r="F6" s="127">
        <f>D6/C6*100</f>
        <v>100</v>
      </c>
      <c r="G6" s="127">
        <f>E6*100/D6</f>
        <v>101.75438596491227</v>
      </c>
      <c r="H6" s="47"/>
      <c r="I6" s="86"/>
    </row>
    <row r="7" spans="1:17" s="46" customFormat="1" ht="22.5" customHeight="1">
      <c r="A7" s="29"/>
      <c r="B7" s="26" t="s">
        <v>194</v>
      </c>
      <c r="C7" s="29">
        <v>53</v>
      </c>
      <c r="D7" s="29">
        <v>53</v>
      </c>
      <c r="E7" s="29">
        <v>52</v>
      </c>
      <c r="F7" s="127">
        <f>D7/C7*100</f>
        <v>100</v>
      </c>
      <c r="G7" s="127">
        <f t="shared" ref="G7:G29" si="0">E7*100/D7</f>
        <v>98.113207547169807</v>
      </c>
      <c r="H7" s="47"/>
    </row>
    <row r="8" spans="1:17" s="46" customFormat="1" ht="22.5" customHeight="1">
      <c r="A8" s="29"/>
      <c r="B8" s="26" t="s">
        <v>195</v>
      </c>
      <c r="C8" s="29">
        <v>2</v>
      </c>
      <c r="D8" s="29">
        <v>2</v>
      </c>
      <c r="E8" s="29">
        <v>2</v>
      </c>
      <c r="F8" s="127">
        <f>D8/C8*100</f>
        <v>100</v>
      </c>
      <c r="G8" s="127">
        <f>E8*100/D8</f>
        <v>100</v>
      </c>
      <c r="H8" s="47"/>
    </row>
    <row r="9" spans="1:17" s="46" customFormat="1" ht="22.5" customHeight="1">
      <c r="A9" s="29"/>
      <c r="B9" s="26" t="s">
        <v>196</v>
      </c>
      <c r="C9" s="29">
        <v>2</v>
      </c>
      <c r="D9" s="29">
        <v>2</v>
      </c>
      <c r="E9" s="29">
        <v>2</v>
      </c>
      <c r="F9" s="127">
        <f t="shared" ref="F9:F29" si="1">D9/C9*100</f>
        <v>100</v>
      </c>
      <c r="G9" s="127">
        <f t="shared" si="0"/>
        <v>100</v>
      </c>
      <c r="H9" s="47"/>
    </row>
    <row r="10" spans="1:17" s="46" customFormat="1" ht="22.5" customHeight="1">
      <c r="A10" s="29"/>
      <c r="B10" s="26" t="s">
        <v>197</v>
      </c>
      <c r="C10" s="29"/>
      <c r="D10" s="29"/>
      <c r="E10" s="29">
        <v>2</v>
      </c>
      <c r="F10" s="127"/>
      <c r="G10" s="127">
        <v>100</v>
      </c>
      <c r="H10" s="47"/>
    </row>
    <row r="11" spans="1:17" s="46" customFormat="1" ht="22.5" hidden="1" customHeight="1">
      <c r="A11" s="29"/>
      <c r="B11" s="26"/>
      <c r="C11" s="29"/>
      <c r="D11" s="29"/>
      <c r="E11" s="29"/>
      <c r="F11" s="127" t="e">
        <f t="shared" si="1"/>
        <v>#DIV/0!</v>
      </c>
      <c r="G11" s="127" t="e">
        <f t="shared" si="0"/>
        <v>#DIV/0!</v>
      </c>
      <c r="H11" s="47"/>
    </row>
    <row r="12" spans="1:17" s="48" customFormat="1" ht="26.25" hidden="1" customHeight="1">
      <c r="A12" s="29"/>
      <c r="B12" s="26"/>
      <c r="C12" s="29"/>
      <c r="D12" s="29"/>
      <c r="E12" s="29"/>
      <c r="F12" s="127" t="e">
        <f t="shared" si="1"/>
        <v>#DIV/0!</v>
      </c>
      <c r="G12" s="127" t="e">
        <f t="shared" si="0"/>
        <v>#DIV/0!</v>
      </c>
      <c r="H12" s="47"/>
    </row>
    <row r="13" spans="1:17" ht="28.5" hidden="1" customHeight="1">
      <c r="A13" s="29"/>
      <c r="B13" s="26"/>
      <c r="C13" s="29"/>
      <c r="D13" s="29"/>
      <c r="E13" s="29"/>
      <c r="F13" s="127" t="e">
        <f t="shared" si="1"/>
        <v>#DIV/0!</v>
      </c>
      <c r="G13" s="127" t="e">
        <f t="shared" si="0"/>
        <v>#DIV/0!</v>
      </c>
      <c r="H13" s="47"/>
    </row>
    <row r="14" spans="1:17" ht="42.75" customHeight="1">
      <c r="A14" s="29">
        <v>2</v>
      </c>
      <c r="B14" s="26" t="s">
        <v>145</v>
      </c>
      <c r="C14" s="29">
        <v>102283.1</v>
      </c>
      <c r="D14" s="29">
        <v>100029.2</v>
      </c>
      <c r="E14" s="29">
        <v>130250</v>
      </c>
      <c r="F14" s="127">
        <f t="shared" si="1"/>
        <v>97.796410159645134</v>
      </c>
      <c r="G14" s="127">
        <f t="shared" si="0"/>
        <v>130.21197810239411</v>
      </c>
      <c r="H14" s="47"/>
    </row>
    <row r="15" spans="1:17" ht="27" customHeight="1">
      <c r="A15" s="29"/>
      <c r="B15" s="26" t="s">
        <v>194</v>
      </c>
      <c r="C15" s="87">
        <v>94145.1</v>
      </c>
      <c r="D15" s="87">
        <v>91891.199999999997</v>
      </c>
      <c r="E15" s="87">
        <v>117380</v>
      </c>
      <c r="F15" s="127">
        <f t="shared" si="1"/>
        <v>97.605929570418411</v>
      </c>
      <c r="G15" s="127">
        <f t="shared" si="0"/>
        <v>127.73802061568463</v>
      </c>
      <c r="H15" s="47"/>
    </row>
    <row r="16" spans="1:17" ht="28.5" customHeight="1">
      <c r="A16" s="29"/>
      <c r="B16" s="26" t="s">
        <v>195</v>
      </c>
      <c r="C16" s="87">
        <v>4069</v>
      </c>
      <c r="D16" s="87">
        <v>4069</v>
      </c>
      <c r="E16" s="87">
        <v>4290</v>
      </c>
      <c r="F16" s="127">
        <f t="shared" si="1"/>
        <v>100</v>
      </c>
      <c r="G16" s="127">
        <f t="shared" si="0"/>
        <v>105.43130990415335</v>
      </c>
      <c r="H16" s="47"/>
    </row>
    <row r="17" spans="1:11" ht="24.75" customHeight="1">
      <c r="A17" s="29"/>
      <c r="B17" s="26" t="s">
        <v>196</v>
      </c>
      <c r="C17" s="87">
        <v>4069</v>
      </c>
      <c r="D17" s="87">
        <v>4069</v>
      </c>
      <c r="E17" s="87">
        <v>4290</v>
      </c>
      <c r="F17" s="127">
        <f t="shared" si="1"/>
        <v>100</v>
      </c>
      <c r="G17" s="127">
        <f t="shared" si="0"/>
        <v>105.43130990415335</v>
      </c>
      <c r="H17" s="47"/>
    </row>
    <row r="18" spans="1:11" ht="24" customHeight="1">
      <c r="A18" s="29"/>
      <c r="B18" s="26" t="s">
        <v>197</v>
      </c>
      <c r="C18" s="87">
        <v>0</v>
      </c>
      <c r="D18" s="87">
        <v>0</v>
      </c>
      <c r="E18" s="87">
        <v>4290</v>
      </c>
      <c r="F18" s="127"/>
      <c r="G18" s="127">
        <v>100</v>
      </c>
      <c r="H18" s="47"/>
    </row>
    <row r="19" spans="1:11" ht="25.5" hidden="1" customHeight="1">
      <c r="A19" s="29"/>
      <c r="B19" s="26"/>
      <c r="C19" s="29"/>
      <c r="D19" s="29"/>
      <c r="E19" s="29"/>
      <c r="F19" s="127" t="e">
        <f t="shared" si="1"/>
        <v>#DIV/0!</v>
      </c>
      <c r="G19" s="127" t="e">
        <f t="shared" si="0"/>
        <v>#DIV/0!</v>
      </c>
      <c r="H19" s="47"/>
    </row>
    <row r="20" spans="1:11" ht="23.25" hidden="1" customHeight="1">
      <c r="A20" s="29"/>
      <c r="B20" s="26"/>
      <c r="C20" s="29"/>
      <c r="D20" s="29"/>
      <c r="E20" s="29"/>
      <c r="F20" s="127" t="e">
        <f t="shared" si="1"/>
        <v>#DIV/0!</v>
      </c>
      <c r="G20" s="127" t="e">
        <f t="shared" si="0"/>
        <v>#DIV/0!</v>
      </c>
      <c r="H20" s="47"/>
    </row>
    <row r="21" spans="1:11" ht="25.5" hidden="1" customHeight="1">
      <c r="A21" s="29"/>
      <c r="B21" s="26"/>
      <c r="C21" s="29"/>
      <c r="D21" s="29"/>
      <c r="E21" s="29"/>
      <c r="F21" s="127" t="e">
        <f t="shared" si="1"/>
        <v>#DIV/0!</v>
      </c>
      <c r="G21" s="127" t="e">
        <f t="shared" si="0"/>
        <v>#DIV/0!</v>
      </c>
      <c r="H21" s="49"/>
    </row>
    <row r="22" spans="1:11" ht="57" customHeight="1">
      <c r="A22" s="29">
        <v>3</v>
      </c>
      <c r="B22" s="26" t="s">
        <v>146</v>
      </c>
      <c r="C22" s="29">
        <v>54</v>
      </c>
      <c r="D22" s="29">
        <v>55</v>
      </c>
      <c r="E22" s="29">
        <v>57</v>
      </c>
      <c r="F22" s="127">
        <f t="shared" si="1"/>
        <v>101.85185185185186</v>
      </c>
      <c r="G22" s="127">
        <f t="shared" si="0"/>
        <v>103.63636363636364</v>
      </c>
      <c r="H22" s="47"/>
    </row>
    <row r="23" spans="1:11" ht="22.5" customHeight="1">
      <c r="A23" s="29"/>
      <c r="B23" s="26" t="s">
        <v>194</v>
      </c>
      <c r="C23" s="29">
        <v>52</v>
      </c>
      <c r="D23" s="29">
        <v>51</v>
      </c>
      <c r="E23" s="29">
        <v>51</v>
      </c>
      <c r="F23" s="127">
        <f t="shared" si="1"/>
        <v>98.076923076923066</v>
      </c>
      <c r="G23" s="127">
        <f t="shared" si="0"/>
        <v>100</v>
      </c>
      <c r="H23" s="47"/>
    </row>
    <row r="24" spans="1:11" ht="22.5" customHeight="1">
      <c r="A24" s="29"/>
      <c r="B24" s="26" t="s">
        <v>195</v>
      </c>
      <c r="C24" s="29">
        <v>2</v>
      </c>
      <c r="D24" s="29">
        <v>2</v>
      </c>
      <c r="E24" s="29">
        <v>2</v>
      </c>
      <c r="F24" s="127">
        <f t="shared" si="1"/>
        <v>100</v>
      </c>
      <c r="G24" s="127">
        <f t="shared" si="0"/>
        <v>100</v>
      </c>
      <c r="H24" s="47"/>
    </row>
    <row r="25" spans="1:11" ht="22.5" customHeight="1">
      <c r="A25" s="29"/>
      <c r="B25" s="26" t="s">
        <v>196</v>
      </c>
      <c r="C25" s="29">
        <v>2</v>
      </c>
      <c r="D25" s="29">
        <v>2</v>
      </c>
      <c r="E25" s="29">
        <v>2</v>
      </c>
      <c r="F25" s="127">
        <f t="shared" si="1"/>
        <v>100</v>
      </c>
      <c r="G25" s="127">
        <f t="shared" si="0"/>
        <v>100</v>
      </c>
      <c r="H25" s="47"/>
    </row>
    <row r="26" spans="1:11" ht="22.5" customHeight="1">
      <c r="A26" s="29"/>
      <c r="B26" s="26" t="s">
        <v>197</v>
      </c>
      <c r="C26" s="29">
        <v>0</v>
      </c>
      <c r="D26" s="29">
        <v>0</v>
      </c>
      <c r="E26" s="29">
        <v>2</v>
      </c>
      <c r="F26" s="127"/>
      <c r="G26" s="127">
        <v>100</v>
      </c>
      <c r="H26" s="47"/>
    </row>
    <row r="27" spans="1:11" ht="22.5" hidden="1" customHeight="1">
      <c r="A27" s="29"/>
      <c r="B27" s="26"/>
      <c r="C27" s="29"/>
      <c r="D27" s="29"/>
      <c r="E27" s="29"/>
      <c r="F27" s="80" t="e">
        <f>D27/C27*100</f>
        <v>#DIV/0!</v>
      </c>
      <c r="G27" s="80" t="e">
        <f t="shared" si="0"/>
        <v>#DIV/0!</v>
      </c>
      <c r="H27" s="47"/>
    </row>
    <row r="28" spans="1:11" ht="22.5" hidden="1" customHeight="1">
      <c r="A28" s="29"/>
      <c r="B28" s="26"/>
      <c r="C28" s="29"/>
      <c r="D28" s="29"/>
      <c r="E28" s="29"/>
      <c r="F28" s="80" t="e">
        <f t="shared" si="1"/>
        <v>#DIV/0!</v>
      </c>
      <c r="G28" s="80" t="e">
        <f t="shared" si="0"/>
        <v>#DIV/0!</v>
      </c>
      <c r="H28" s="47"/>
    </row>
    <row r="29" spans="1:11" ht="22.5" hidden="1" customHeight="1">
      <c r="A29" s="43"/>
      <c r="B29" s="26"/>
      <c r="C29" s="29"/>
      <c r="D29" s="29"/>
      <c r="E29" s="29"/>
      <c r="F29" s="80" t="e">
        <f t="shared" si="1"/>
        <v>#DIV/0!</v>
      </c>
      <c r="G29" s="80" t="e">
        <f t="shared" si="0"/>
        <v>#DIV/0!</v>
      </c>
      <c r="H29" s="47"/>
    </row>
    <row r="30" spans="1:11" ht="22.5" customHeight="1">
      <c r="A30" s="8"/>
      <c r="B30" s="9"/>
      <c r="C30" s="7"/>
      <c r="D30" s="7"/>
      <c r="E30" s="7"/>
      <c r="F30" s="7"/>
      <c r="G30" s="7"/>
      <c r="H30" s="50"/>
      <c r="I30" s="46"/>
      <c r="J30" s="46"/>
      <c r="K30" s="46"/>
    </row>
    <row r="31" spans="1:11" ht="22.5" hidden="1" customHeight="1">
      <c r="A31" s="123" t="s">
        <v>198</v>
      </c>
      <c r="B31" s="123"/>
      <c r="C31" s="123"/>
      <c r="D31" s="123"/>
      <c r="E31" s="123"/>
      <c r="F31" s="123"/>
      <c r="G31" s="123"/>
      <c r="H31" s="51"/>
      <c r="I31" s="51"/>
      <c r="J31" s="51"/>
      <c r="K31" s="51"/>
    </row>
    <row r="32" spans="1:11" ht="17.45" hidden="1" customHeight="1">
      <c r="A32" s="123"/>
      <c r="B32" s="123"/>
      <c r="C32" s="123"/>
      <c r="D32" s="123"/>
      <c r="E32" s="123"/>
      <c r="F32" s="123"/>
      <c r="G32" s="123"/>
      <c r="H32" s="51"/>
      <c r="I32" s="51"/>
      <c r="J32" s="51"/>
      <c r="K32" s="51"/>
    </row>
    <row r="33" spans="1:11" ht="4.1500000000000004" hidden="1" customHeight="1">
      <c r="A33" s="123"/>
      <c r="B33" s="123"/>
      <c r="C33" s="123"/>
      <c r="D33" s="123"/>
      <c r="E33" s="123"/>
      <c r="F33" s="123"/>
      <c r="G33" s="123"/>
      <c r="H33" s="51"/>
      <c r="I33" s="51"/>
      <c r="J33" s="51"/>
      <c r="K33" s="51"/>
    </row>
    <row r="34" spans="1:11" ht="15.75" hidden="1" customHeigh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1" ht="36" hidden="1" customHeight="1">
      <c r="A35" s="25" t="s">
        <v>2</v>
      </c>
      <c r="B35" s="25" t="s">
        <v>101</v>
      </c>
      <c r="C35" s="82" t="s">
        <v>178</v>
      </c>
      <c r="D35" s="82" t="s">
        <v>179</v>
      </c>
      <c r="E35" s="82" t="s">
        <v>180</v>
      </c>
      <c r="F35" s="82" t="s">
        <v>167</v>
      </c>
      <c r="G35" s="82" t="s">
        <v>181</v>
      </c>
    </row>
    <row r="36" spans="1:11" ht="25.5" hidden="1">
      <c r="A36" s="29">
        <v>1</v>
      </c>
      <c r="B36" s="42" t="s">
        <v>135</v>
      </c>
      <c r="C36" s="71"/>
      <c r="D36" s="71"/>
      <c r="E36" s="71"/>
      <c r="F36" s="81" t="e">
        <f>D36*100/C36</f>
        <v>#DIV/0!</v>
      </c>
      <c r="G36" s="81" t="e">
        <f>E36*100/D36</f>
        <v>#DIV/0!</v>
      </c>
    </row>
    <row r="37" spans="1:11" ht="25.5" hidden="1">
      <c r="A37" s="29">
        <v>2</v>
      </c>
      <c r="B37" s="42" t="s">
        <v>136</v>
      </c>
      <c r="C37" s="71"/>
      <c r="D37" s="71"/>
      <c r="E37" s="71"/>
      <c r="F37" s="81" t="e">
        <f t="shared" ref="F37:F38" si="2">D37*100/C37</f>
        <v>#DIV/0!</v>
      </c>
      <c r="G37" s="81" t="e">
        <f t="shared" ref="G37:G38" si="3">E37*100/D37</f>
        <v>#DIV/0!</v>
      </c>
    </row>
    <row r="38" spans="1:11" ht="38.25" hidden="1">
      <c r="A38" s="29">
        <v>3</v>
      </c>
      <c r="B38" s="42" t="s">
        <v>137</v>
      </c>
      <c r="C38" s="71">
        <v>143</v>
      </c>
      <c r="D38" s="71">
        <v>149</v>
      </c>
      <c r="E38" s="71">
        <v>142</v>
      </c>
      <c r="F38" s="81">
        <f t="shared" si="2"/>
        <v>104.1958041958042</v>
      </c>
      <c r="G38" s="81">
        <f t="shared" si="3"/>
        <v>95.302013422818789</v>
      </c>
    </row>
    <row r="39" spans="1:11" hidden="1"/>
    <row r="40" spans="1:11" hidden="1">
      <c r="B40" s="88" t="s">
        <v>199</v>
      </c>
    </row>
    <row r="41" spans="1:11" ht="36" hidden="1" customHeight="1">
      <c r="A41" s="85" t="s">
        <v>2</v>
      </c>
      <c r="B41" s="85" t="s">
        <v>101</v>
      </c>
      <c r="C41" s="85" t="s">
        <v>178</v>
      </c>
      <c r="D41" s="85" t="s">
        <v>179</v>
      </c>
      <c r="E41" s="85" t="s">
        <v>180</v>
      </c>
      <c r="F41" s="85" t="s">
        <v>167</v>
      </c>
      <c r="G41" s="85" t="s">
        <v>181</v>
      </c>
    </row>
    <row r="42" spans="1:11" ht="25.5" hidden="1">
      <c r="A42" s="29">
        <v>1</v>
      </c>
      <c r="B42" s="42" t="s">
        <v>135</v>
      </c>
      <c r="C42" s="71"/>
      <c r="D42" s="71"/>
      <c r="E42" s="71"/>
      <c r="F42" s="81" t="e">
        <f>D42*100/C42</f>
        <v>#DIV/0!</v>
      </c>
      <c r="G42" s="81" t="e">
        <f>E42*100/D42</f>
        <v>#DIV/0!</v>
      </c>
    </row>
    <row r="43" spans="1:11" ht="25.5" hidden="1">
      <c r="A43" s="29">
        <v>2</v>
      </c>
      <c r="B43" s="42" t="s">
        <v>136</v>
      </c>
      <c r="C43" s="71"/>
      <c r="D43" s="71"/>
      <c r="E43" s="71"/>
      <c r="F43" s="81" t="e">
        <f t="shared" ref="F43:F44" si="4">D43*100/C43</f>
        <v>#DIV/0!</v>
      </c>
      <c r="G43" s="81" t="e">
        <f t="shared" ref="G43:G44" si="5">E43*100/D43</f>
        <v>#DIV/0!</v>
      </c>
    </row>
    <row r="44" spans="1:11" ht="38.25" hidden="1">
      <c r="A44" s="29">
        <v>3</v>
      </c>
      <c r="B44" s="42" t="s">
        <v>137</v>
      </c>
      <c r="C44" s="71">
        <v>19</v>
      </c>
      <c r="D44" s="71"/>
      <c r="E44" s="71"/>
      <c r="F44" s="81">
        <f t="shared" si="4"/>
        <v>0</v>
      </c>
      <c r="G44" s="81" t="e">
        <f t="shared" si="5"/>
        <v>#DIV/0!</v>
      </c>
    </row>
    <row r="45" spans="1:11" hidden="1"/>
    <row r="46" spans="1:11" hidden="1"/>
    <row r="47" spans="1:11" hidden="1"/>
    <row r="48" spans="1:11" ht="36" hidden="1" customHeight="1">
      <c r="A48" s="85" t="s">
        <v>2</v>
      </c>
      <c r="B48" s="85" t="s">
        <v>101</v>
      </c>
      <c r="C48" s="85" t="s">
        <v>178</v>
      </c>
      <c r="D48" s="85" t="s">
        <v>179</v>
      </c>
      <c r="E48" s="85" t="s">
        <v>180</v>
      </c>
      <c r="F48" s="85" t="s">
        <v>167</v>
      </c>
      <c r="G48" s="85" t="s">
        <v>181</v>
      </c>
    </row>
    <row r="49" spans="1:7" ht="25.5" hidden="1">
      <c r="A49" s="29">
        <v>1</v>
      </c>
      <c r="B49" s="42" t="s">
        <v>135</v>
      </c>
      <c r="C49" s="71"/>
      <c r="D49" s="71"/>
      <c r="E49" s="71"/>
      <c r="F49" s="81" t="e">
        <f>D49*100/C49</f>
        <v>#DIV/0!</v>
      </c>
      <c r="G49" s="81" t="e">
        <f>E49*100/D49</f>
        <v>#DIV/0!</v>
      </c>
    </row>
    <row r="50" spans="1:7" ht="25.5" hidden="1">
      <c r="A50" s="29">
        <v>2</v>
      </c>
      <c r="B50" s="42" t="s">
        <v>136</v>
      </c>
      <c r="C50" s="71"/>
      <c r="D50" s="71"/>
      <c r="E50" s="71"/>
      <c r="F50" s="81" t="e">
        <f t="shared" ref="F50:F51" si="6">D50*100/C50</f>
        <v>#DIV/0!</v>
      </c>
      <c r="G50" s="81" t="e">
        <f t="shared" ref="G50:G51" si="7">E50*100/D50</f>
        <v>#DIV/0!</v>
      </c>
    </row>
    <row r="51" spans="1:7" ht="38.25" hidden="1">
      <c r="A51" s="29">
        <v>3</v>
      </c>
      <c r="B51" s="42" t="s">
        <v>137</v>
      </c>
      <c r="C51" s="71"/>
      <c r="D51" s="71"/>
      <c r="E51" s="71"/>
      <c r="F51" s="81" t="e">
        <f t="shared" si="6"/>
        <v>#DIV/0!</v>
      </c>
      <c r="G51" s="81" t="e">
        <f t="shared" si="7"/>
        <v>#DIV/0!</v>
      </c>
    </row>
    <row r="52" spans="1:7" hidden="1"/>
    <row r="53" spans="1:7" hidden="1"/>
    <row r="54" spans="1:7" hidden="1"/>
    <row r="55" spans="1:7" ht="36" hidden="1" customHeight="1">
      <c r="A55" s="85" t="s">
        <v>2</v>
      </c>
      <c r="B55" s="85" t="s">
        <v>101</v>
      </c>
      <c r="C55" s="85" t="s">
        <v>178</v>
      </c>
      <c r="D55" s="85" t="s">
        <v>179</v>
      </c>
      <c r="E55" s="85" t="s">
        <v>180</v>
      </c>
      <c r="F55" s="85" t="s">
        <v>167</v>
      </c>
      <c r="G55" s="85" t="s">
        <v>181</v>
      </c>
    </row>
    <row r="56" spans="1:7" ht="25.5" hidden="1">
      <c r="A56" s="29">
        <v>1</v>
      </c>
      <c r="B56" s="42" t="s">
        <v>135</v>
      </c>
      <c r="C56" s="71"/>
      <c r="D56" s="71"/>
      <c r="E56" s="71"/>
      <c r="F56" s="81" t="e">
        <f>D56*100/C56</f>
        <v>#DIV/0!</v>
      </c>
      <c r="G56" s="81" t="e">
        <f>E56*100/D56</f>
        <v>#DIV/0!</v>
      </c>
    </row>
    <row r="57" spans="1:7" ht="25.5" hidden="1">
      <c r="A57" s="29">
        <v>2</v>
      </c>
      <c r="B57" s="42" t="s">
        <v>136</v>
      </c>
      <c r="C57" s="71"/>
      <c r="D57" s="71"/>
      <c r="E57" s="71"/>
      <c r="F57" s="81" t="e">
        <f t="shared" ref="F57:F58" si="8">D57*100/C57</f>
        <v>#DIV/0!</v>
      </c>
      <c r="G57" s="81" t="e">
        <f t="shared" ref="G57:G58" si="9">E57*100/D57</f>
        <v>#DIV/0!</v>
      </c>
    </row>
    <row r="58" spans="1:7" ht="38.25" hidden="1">
      <c r="A58" s="29">
        <v>3</v>
      </c>
      <c r="B58" s="42" t="s">
        <v>137</v>
      </c>
      <c r="C58" s="71"/>
      <c r="D58" s="71"/>
      <c r="E58" s="71"/>
      <c r="F58" s="81" t="e">
        <f t="shared" si="8"/>
        <v>#DIV/0!</v>
      </c>
      <c r="G58" s="81" t="e">
        <f t="shared" si="9"/>
        <v>#DIV/0!</v>
      </c>
    </row>
    <row r="59" spans="1:7" hidden="1"/>
    <row r="60" spans="1:7" hidden="1"/>
    <row r="61" spans="1:7" hidden="1"/>
    <row r="62" spans="1:7" hidden="1"/>
    <row r="63" spans="1:7" hidden="1"/>
    <row r="64" spans="1:7" ht="36" hidden="1" customHeight="1">
      <c r="A64" s="85" t="s">
        <v>2</v>
      </c>
      <c r="B64" s="85" t="s">
        <v>101</v>
      </c>
      <c r="C64" s="85" t="s">
        <v>178</v>
      </c>
      <c r="D64" s="85" t="s">
        <v>179</v>
      </c>
      <c r="E64" s="85" t="s">
        <v>180</v>
      </c>
      <c r="F64" s="85" t="s">
        <v>167</v>
      </c>
      <c r="G64" s="85" t="s">
        <v>181</v>
      </c>
    </row>
    <row r="65" spans="1:7" ht="25.5" hidden="1">
      <c r="A65" s="29">
        <v>1</v>
      </c>
      <c r="B65" s="42" t="s">
        <v>135</v>
      </c>
      <c r="C65" s="71"/>
      <c r="D65" s="71"/>
      <c r="E65" s="71"/>
      <c r="F65" s="81" t="e">
        <f>D65*100/C65</f>
        <v>#DIV/0!</v>
      </c>
      <c r="G65" s="81" t="e">
        <f>E65*100/D65</f>
        <v>#DIV/0!</v>
      </c>
    </row>
    <row r="66" spans="1:7" ht="25.5" hidden="1">
      <c r="A66" s="29">
        <v>2</v>
      </c>
      <c r="B66" s="42" t="s">
        <v>136</v>
      </c>
      <c r="C66" s="71"/>
      <c r="D66" s="71"/>
      <c r="E66" s="71"/>
      <c r="F66" s="81" t="e">
        <f t="shared" ref="F66:F67" si="10">D66*100/C66</f>
        <v>#DIV/0!</v>
      </c>
      <c r="G66" s="81" t="e">
        <f t="shared" ref="G66:G67" si="11">E66*100/D66</f>
        <v>#DIV/0!</v>
      </c>
    </row>
    <row r="67" spans="1:7" ht="38.25" hidden="1">
      <c r="A67" s="29">
        <v>3</v>
      </c>
      <c r="B67" s="42" t="s">
        <v>137</v>
      </c>
      <c r="C67" s="71"/>
      <c r="D67" s="71"/>
      <c r="E67" s="71"/>
      <c r="F67" s="81" t="e">
        <f t="shared" si="10"/>
        <v>#DIV/0!</v>
      </c>
      <c r="G67" s="81" t="e">
        <f t="shared" si="11"/>
        <v>#DIV/0!</v>
      </c>
    </row>
    <row r="68" spans="1:7" hidden="1"/>
    <row r="69" spans="1:7" hidden="1"/>
    <row r="70" spans="1:7" hidden="1"/>
    <row r="71" spans="1:7" hidden="1"/>
    <row r="72" spans="1:7" ht="36" hidden="1" customHeight="1">
      <c r="A72" s="85" t="s">
        <v>2</v>
      </c>
      <c r="B72" s="85" t="s">
        <v>101</v>
      </c>
      <c r="C72" s="85" t="s">
        <v>178</v>
      </c>
      <c r="D72" s="85" t="s">
        <v>179</v>
      </c>
      <c r="E72" s="85" t="s">
        <v>180</v>
      </c>
      <c r="F72" s="85" t="s">
        <v>167</v>
      </c>
      <c r="G72" s="85" t="s">
        <v>181</v>
      </c>
    </row>
    <row r="73" spans="1:7" ht="25.5" hidden="1">
      <c r="A73" s="29">
        <v>1</v>
      </c>
      <c r="B73" s="42" t="s">
        <v>135</v>
      </c>
      <c r="C73" s="71"/>
      <c r="D73" s="71"/>
      <c r="E73" s="71"/>
      <c r="F73" s="81" t="e">
        <f>D73*100/C73</f>
        <v>#DIV/0!</v>
      </c>
      <c r="G73" s="81" t="e">
        <f>E73*100/D73</f>
        <v>#DIV/0!</v>
      </c>
    </row>
    <row r="74" spans="1:7" ht="25.5" hidden="1">
      <c r="A74" s="29">
        <v>2</v>
      </c>
      <c r="B74" s="42" t="s">
        <v>136</v>
      </c>
      <c r="C74" s="71"/>
      <c r="D74" s="71"/>
      <c r="E74" s="71"/>
      <c r="F74" s="81" t="e">
        <f t="shared" ref="F74:F75" si="12">D74*100/C74</f>
        <v>#DIV/0!</v>
      </c>
      <c r="G74" s="81" t="e">
        <f t="shared" ref="G74:G75" si="13">E74*100/D74</f>
        <v>#DIV/0!</v>
      </c>
    </row>
    <row r="75" spans="1:7" ht="38.25" hidden="1">
      <c r="A75" s="29">
        <v>3</v>
      </c>
      <c r="B75" s="42" t="s">
        <v>137</v>
      </c>
      <c r="C75" s="71"/>
      <c r="D75" s="71"/>
      <c r="E75" s="71"/>
      <c r="F75" s="81" t="e">
        <f t="shared" si="12"/>
        <v>#DIV/0!</v>
      </c>
      <c r="G75" s="81" t="e">
        <f t="shared" si="13"/>
        <v>#DIV/0!</v>
      </c>
    </row>
    <row r="76" spans="1:7" hidden="1"/>
    <row r="77" spans="1:7" hidden="1"/>
    <row r="78" spans="1:7" hidden="1"/>
    <row r="79" spans="1:7" hidden="1"/>
    <row r="80" spans="1:7" ht="36" hidden="1" customHeight="1">
      <c r="A80" s="85" t="s">
        <v>2</v>
      </c>
      <c r="B80" s="85" t="s">
        <v>101</v>
      </c>
      <c r="C80" s="85" t="s">
        <v>178</v>
      </c>
      <c r="D80" s="85" t="s">
        <v>179</v>
      </c>
      <c r="E80" s="85" t="s">
        <v>180</v>
      </c>
      <c r="F80" s="85" t="s">
        <v>167</v>
      </c>
      <c r="G80" s="85" t="s">
        <v>181</v>
      </c>
    </row>
    <row r="81" spans="1:7" ht="25.5" hidden="1">
      <c r="A81" s="29">
        <v>1</v>
      </c>
      <c r="B81" s="42" t="s">
        <v>135</v>
      </c>
      <c r="C81" s="71"/>
      <c r="D81" s="71"/>
      <c r="E81" s="71"/>
      <c r="F81" s="81" t="e">
        <f>D81*100/C81</f>
        <v>#DIV/0!</v>
      </c>
      <c r="G81" s="81" t="e">
        <f>E81*100/D81</f>
        <v>#DIV/0!</v>
      </c>
    </row>
    <row r="82" spans="1:7" ht="25.5" hidden="1">
      <c r="A82" s="29">
        <v>2</v>
      </c>
      <c r="B82" s="42" t="s">
        <v>136</v>
      </c>
      <c r="C82" s="71"/>
      <c r="D82" s="71"/>
      <c r="E82" s="71"/>
      <c r="F82" s="81" t="e">
        <f t="shared" ref="F82:F83" si="14">D82*100/C82</f>
        <v>#DIV/0!</v>
      </c>
      <c r="G82" s="81" t="e">
        <f t="shared" ref="G82:G83" si="15">E82*100/D82</f>
        <v>#DIV/0!</v>
      </c>
    </row>
    <row r="83" spans="1:7" ht="38.25" hidden="1">
      <c r="A83" s="29">
        <v>3</v>
      </c>
      <c r="B83" s="42" t="s">
        <v>137</v>
      </c>
      <c r="C83" s="71"/>
      <c r="D83" s="71"/>
      <c r="E83" s="71"/>
      <c r="F83" s="81" t="e">
        <f t="shared" si="14"/>
        <v>#DIV/0!</v>
      </c>
      <c r="G83" s="81" t="e">
        <f t="shared" si="15"/>
        <v>#DIV/0!</v>
      </c>
    </row>
    <row r="84" spans="1:7" hidden="1"/>
    <row r="85" spans="1:7" hidden="1"/>
    <row r="86" spans="1:7" hidden="1"/>
    <row r="87" spans="1:7" hidden="1"/>
    <row r="88" spans="1:7" ht="36" hidden="1" customHeight="1">
      <c r="A88" s="85" t="s">
        <v>2</v>
      </c>
      <c r="B88" s="85" t="s">
        <v>101</v>
      </c>
      <c r="C88" s="85" t="s">
        <v>178</v>
      </c>
      <c r="D88" s="85" t="s">
        <v>179</v>
      </c>
      <c r="E88" s="85" t="s">
        <v>180</v>
      </c>
      <c r="F88" s="85" t="s">
        <v>167</v>
      </c>
      <c r="G88" s="85" t="s">
        <v>181</v>
      </c>
    </row>
    <row r="89" spans="1:7" ht="25.5" hidden="1">
      <c r="A89" s="29">
        <v>1</v>
      </c>
      <c r="B89" s="42" t="s">
        <v>135</v>
      </c>
      <c r="C89" s="71"/>
      <c r="D89" s="71"/>
      <c r="E89" s="71"/>
      <c r="F89" s="81" t="e">
        <f>D89*100/C89</f>
        <v>#DIV/0!</v>
      </c>
      <c r="G89" s="81" t="e">
        <f>E89*100/D89</f>
        <v>#DIV/0!</v>
      </c>
    </row>
    <row r="90" spans="1:7" ht="25.5" hidden="1">
      <c r="A90" s="29">
        <v>2</v>
      </c>
      <c r="B90" s="42" t="s">
        <v>136</v>
      </c>
      <c r="C90" s="71"/>
      <c r="D90" s="71"/>
      <c r="E90" s="71"/>
      <c r="F90" s="81" t="e">
        <f t="shared" ref="F90:F91" si="16">D90*100/C90</f>
        <v>#DIV/0!</v>
      </c>
      <c r="G90" s="81" t="e">
        <f t="shared" ref="G90:G91" si="17">E90*100/D90</f>
        <v>#DIV/0!</v>
      </c>
    </row>
    <row r="91" spans="1:7" ht="38.25" hidden="1">
      <c r="A91" s="29">
        <v>3</v>
      </c>
      <c r="B91" s="42" t="s">
        <v>137</v>
      </c>
      <c r="C91" s="71"/>
      <c r="D91" s="71"/>
      <c r="E91" s="71"/>
      <c r="F91" s="81" t="e">
        <f t="shared" si="16"/>
        <v>#DIV/0!</v>
      </c>
      <c r="G91" s="81" t="e">
        <f t="shared" si="17"/>
        <v>#DIV/0!</v>
      </c>
    </row>
    <row r="92" spans="1:7" hidden="1"/>
    <row r="93" spans="1:7" hidden="1"/>
    <row r="94" spans="1:7" hidden="1"/>
    <row r="95" spans="1:7" ht="36" hidden="1" customHeight="1">
      <c r="A95" s="85" t="s">
        <v>2</v>
      </c>
      <c r="B95" s="85" t="s">
        <v>101</v>
      </c>
      <c r="C95" s="85" t="s">
        <v>178</v>
      </c>
      <c r="D95" s="85" t="s">
        <v>179</v>
      </c>
      <c r="E95" s="85" t="s">
        <v>180</v>
      </c>
      <c r="F95" s="85" t="s">
        <v>167</v>
      </c>
      <c r="G95" s="85" t="s">
        <v>181</v>
      </c>
    </row>
    <row r="96" spans="1:7" ht="25.5" hidden="1">
      <c r="A96" s="29">
        <v>1</v>
      </c>
      <c r="B96" s="42" t="s">
        <v>135</v>
      </c>
      <c r="C96" s="71"/>
      <c r="D96" s="71"/>
      <c r="E96" s="71"/>
      <c r="F96" s="81" t="e">
        <f>D96*100/C96</f>
        <v>#DIV/0!</v>
      </c>
      <c r="G96" s="81" t="e">
        <f>E96*100/D96</f>
        <v>#DIV/0!</v>
      </c>
    </row>
    <row r="97" spans="1:7" ht="25.5" hidden="1">
      <c r="A97" s="29">
        <v>2</v>
      </c>
      <c r="B97" s="42" t="s">
        <v>136</v>
      </c>
      <c r="C97" s="71"/>
      <c r="D97" s="71"/>
      <c r="E97" s="71"/>
      <c r="F97" s="81" t="e">
        <f t="shared" ref="F97:F98" si="18">D97*100/C97</f>
        <v>#DIV/0!</v>
      </c>
      <c r="G97" s="81" t="e">
        <f t="shared" ref="G97:G98" si="19">E97*100/D97</f>
        <v>#DIV/0!</v>
      </c>
    </row>
    <row r="98" spans="1:7" ht="38.25" hidden="1">
      <c r="A98" s="29">
        <v>3</v>
      </c>
      <c r="B98" s="42" t="s">
        <v>137</v>
      </c>
      <c r="C98" s="71"/>
      <c r="D98" s="71"/>
      <c r="E98" s="71"/>
      <c r="F98" s="81" t="e">
        <f t="shared" si="18"/>
        <v>#DIV/0!</v>
      </c>
      <c r="G98" s="81" t="e">
        <f t="shared" si="19"/>
        <v>#DIV/0!</v>
      </c>
    </row>
    <row r="99" spans="1:7" hidden="1"/>
    <row r="100" spans="1:7" hidden="1"/>
    <row r="101" spans="1:7" hidden="1"/>
    <row r="102" spans="1:7" hidden="1"/>
    <row r="103" spans="1:7" ht="36" hidden="1" customHeight="1">
      <c r="A103" s="85" t="s">
        <v>2</v>
      </c>
      <c r="B103" s="85" t="s">
        <v>101</v>
      </c>
      <c r="C103" s="85" t="s">
        <v>178</v>
      </c>
      <c r="D103" s="85" t="s">
        <v>179</v>
      </c>
      <c r="E103" s="85" t="s">
        <v>180</v>
      </c>
      <c r="F103" s="85" t="s">
        <v>167</v>
      </c>
      <c r="G103" s="85" t="s">
        <v>181</v>
      </c>
    </row>
    <row r="104" spans="1:7" ht="25.5" hidden="1">
      <c r="A104" s="29">
        <v>1</v>
      </c>
      <c r="B104" s="42" t="s">
        <v>135</v>
      </c>
      <c r="C104" s="71"/>
      <c r="D104" s="71"/>
      <c r="E104" s="71"/>
      <c r="F104" s="81" t="e">
        <f>D104*100/C104</f>
        <v>#DIV/0!</v>
      </c>
      <c r="G104" s="81" t="e">
        <f>E104*100/D104</f>
        <v>#DIV/0!</v>
      </c>
    </row>
    <row r="105" spans="1:7" ht="25.5" hidden="1">
      <c r="A105" s="29">
        <v>2</v>
      </c>
      <c r="B105" s="42" t="s">
        <v>136</v>
      </c>
      <c r="C105" s="71"/>
      <c r="D105" s="71"/>
      <c r="E105" s="71"/>
      <c r="F105" s="81" t="e">
        <f t="shared" ref="F105:F106" si="20">D105*100/C105</f>
        <v>#DIV/0!</v>
      </c>
      <c r="G105" s="81" t="e">
        <f t="shared" ref="G105:G106" si="21">E105*100/D105</f>
        <v>#DIV/0!</v>
      </c>
    </row>
    <row r="106" spans="1:7" ht="38.25" hidden="1">
      <c r="A106" s="29">
        <v>3</v>
      </c>
      <c r="B106" s="42" t="s">
        <v>137</v>
      </c>
      <c r="C106" s="71"/>
      <c r="D106" s="71"/>
      <c r="E106" s="71"/>
      <c r="F106" s="81" t="e">
        <f t="shared" si="20"/>
        <v>#DIV/0!</v>
      </c>
      <c r="G106" s="81" t="e">
        <f t="shared" si="21"/>
        <v>#DIV/0!</v>
      </c>
    </row>
  </sheetData>
  <mergeCells count="4">
    <mergeCell ref="B3:G3"/>
    <mergeCell ref="A1:G1"/>
    <mergeCell ref="A31:G33"/>
    <mergeCell ref="H2:Q2"/>
  </mergeCells>
  <pageMargins left="0.47" right="0.34" top="0.34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C10" sqref="C10"/>
    </sheetView>
  </sheetViews>
  <sheetFormatPr defaultRowHeight="15"/>
  <cols>
    <col min="1" max="1" width="3.5703125" customWidth="1"/>
    <col min="2" max="2" width="25.7109375" customWidth="1"/>
    <col min="3" max="3" width="13.28515625" customWidth="1"/>
    <col min="4" max="4" width="14.28515625" customWidth="1"/>
    <col min="5" max="5" width="13.28515625" customWidth="1"/>
    <col min="6" max="6" width="18.28515625" customWidth="1"/>
  </cols>
  <sheetData>
    <row r="1" spans="1:17" ht="18">
      <c r="A1" s="96" t="s">
        <v>11</v>
      </c>
      <c r="B1" s="96"/>
      <c r="C1" s="96"/>
      <c r="D1" s="96"/>
      <c r="E1" s="96"/>
      <c r="F1" s="96"/>
    </row>
    <row r="2" spans="1:17" ht="14.45" customHeight="1">
      <c r="A2" s="95" t="s">
        <v>161</v>
      </c>
      <c r="B2" s="95"/>
      <c r="C2" s="95"/>
      <c r="D2" s="95"/>
      <c r="E2" s="95"/>
      <c r="F2" s="95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7" ht="15" customHeight="1">
      <c r="A3" s="97" t="s">
        <v>2</v>
      </c>
      <c r="B3" s="97" t="s">
        <v>3</v>
      </c>
      <c r="C3" s="97" t="s">
        <v>168</v>
      </c>
      <c r="D3" s="97" t="s">
        <v>169</v>
      </c>
      <c r="E3" s="97" t="s">
        <v>182</v>
      </c>
      <c r="F3" s="12" t="s">
        <v>12</v>
      </c>
    </row>
    <row r="4" spans="1:17" ht="29.25" customHeight="1" thickBot="1">
      <c r="A4" s="97"/>
      <c r="B4" s="97"/>
      <c r="C4" s="97"/>
      <c r="D4" s="97"/>
      <c r="E4" s="97"/>
      <c r="F4" s="12" t="s">
        <v>183</v>
      </c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7" ht="15.75" thickBot="1">
      <c r="A5" s="15">
        <v>1</v>
      </c>
      <c r="B5" s="83" t="s">
        <v>189</v>
      </c>
      <c r="C5" s="55"/>
      <c r="D5" s="55"/>
      <c r="E5" s="55"/>
      <c r="F5" s="74">
        <f t="shared" ref="F5:F11" si="0">SUM(C5:E5)</f>
        <v>0</v>
      </c>
    </row>
    <row r="6" spans="1:17" ht="26.25" thickBot="1">
      <c r="A6" s="15">
        <v>2</v>
      </c>
      <c r="B6" s="84" t="s">
        <v>190</v>
      </c>
      <c r="C6" s="55"/>
      <c r="D6" s="55"/>
      <c r="E6" s="55"/>
      <c r="F6" s="74">
        <f t="shared" si="0"/>
        <v>0</v>
      </c>
    </row>
    <row r="7" spans="1:17">
      <c r="A7" s="15">
        <v>3</v>
      </c>
      <c r="B7" s="54" t="s">
        <v>6</v>
      </c>
      <c r="C7" s="55"/>
      <c r="D7" s="55"/>
      <c r="E7" s="55"/>
      <c r="F7" s="74">
        <f t="shared" si="0"/>
        <v>0</v>
      </c>
    </row>
    <row r="8" spans="1:17">
      <c r="A8" s="15">
        <v>4</v>
      </c>
      <c r="B8" s="54" t="s">
        <v>7</v>
      </c>
      <c r="C8" s="55"/>
      <c r="D8" s="55"/>
      <c r="E8" s="55"/>
      <c r="F8" s="74">
        <f t="shared" si="0"/>
        <v>0</v>
      </c>
    </row>
    <row r="9" spans="1:17">
      <c r="A9" s="15">
        <v>5</v>
      </c>
      <c r="B9" s="54" t="s">
        <v>8</v>
      </c>
      <c r="C9" s="55"/>
      <c r="D9" s="55"/>
      <c r="E9" s="55"/>
      <c r="F9" s="74">
        <f t="shared" si="0"/>
        <v>0</v>
      </c>
    </row>
    <row r="10" spans="1:17" ht="25.5">
      <c r="A10" s="15">
        <v>6</v>
      </c>
      <c r="B10" s="54" t="s">
        <v>9</v>
      </c>
      <c r="C10" s="55"/>
      <c r="D10" s="55"/>
      <c r="E10" s="55"/>
      <c r="F10" s="74">
        <f>SUM(C10:E10)</f>
        <v>0</v>
      </c>
    </row>
    <row r="11" spans="1:17" ht="57" customHeight="1">
      <c r="A11" s="15">
        <v>7</v>
      </c>
      <c r="B11" s="54" t="s">
        <v>13</v>
      </c>
      <c r="C11" s="55"/>
      <c r="D11" s="55"/>
      <c r="E11" s="55"/>
      <c r="F11" s="74">
        <f t="shared" si="0"/>
        <v>0</v>
      </c>
    </row>
    <row r="12" spans="1:17">
      <c r="A12" s="10"/>
      <c r="B12" s="10" t="s">
        <v>14</v>
      </c>
      <c r="C12" s="75">
        <f t="shared" ref="C12:E12" si="1">SUM(C5:C11)</f>
        <v>0</v>
      </c>
      <c r="D12" s="75">
        <f t="shared" si="1"/>
        <v>0</v>
      </c>
      <c r="E12" s="75">
        <f t="shared" si="1"/>
        <v>0</v>
      </c>
      <c r="F12" s="75">
        <f>SUM(F5:F11)</f>
        <v>0</v>
      </c>
    </row>
  </sheetData>
  <mergeCells count="9">
    <mergeCell ref="H4:Q4"/>
    <mergeCell ref="G2:P2"/>
    <mergeCell ref="A2:F2"/>
    <mergeCell ref="A1:F1"/>
    <mergeCell ref="A3:A4"/>
    <mergeCell ref="B3:B4"/>
    <mergeCell ref="C3:C4"/>
    <mergeCell ref="D3:D4"/>
    <mergeCell ref="E3:E4"/>
  </mergeCells>
  <pageMargins left="0.45" right="0.34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B4" sqref="B4:B5"/>
    </sheetView>
  </sheetViews>
  <sheetFormatPr defaultColWidth="8.85546875" defaultRowHeight="15"/>
  <cols>
    <col min="1" max="1" width="4.85546875" style="19" customWidth="1"/>
    <col min="2" max="2" width="27.140625" style="19" customWidth="1"/>
    <col min="3" max="6" width="8.85546875" style="19"/>
    <col min="7" max="7" width="13.7109375" style="19" customWidth="1"/>
    <col min="8" max="16384" width="8.85546875" style="19"/>
  </cols>
  <sheetData>
    <row r="1" spans="1:18" ht="36.75" customHeight="1">
      <c r="A1" s="98" t="s">
        <v>15</v>
      </c>
      <c r="B1" s="98"/>
      <c r="C1" s="98"/>
      <c r="D1" s="98"/>
      <c r="E1" s="98"/>
      <c r="F1" s="98"/>
      <c r="G1" s="98"/>
    </row>
    <row r="2" spans="1:18" ht="14.45" customHeight="1">
      <c r="A2" s="92" t="s">
        <v>161</v>
      </c>
      <c r="B2" s="92"/>
      <c r="C2" s="92"/>
      <c r="D2" s="92"/>
      <c r="E2" s="92"/>
      <c r="F2" s="92"/>
      <c r="G2" s="92"/>
      <c r="H2" s="93" t="s">
        <v>177</v>
      </c>
      <c r="I2" s="93"/>
      <c r="J2" s="93"/>
      <c r="K2" s="93"/>
      <c r="L2" s="93"/>
      <c r="M2" s="93"/>
      <c r="N2" s="93"/>
      <c r="O2" s="93"/>
      <c r="P2" s="93"/>
      <c r="Q2" s="93"/>
    </row>
    <row r="3" spans="1:18" ht="27.75" customHeight="1" thickBot="1">
      <c r="A3" s="25" t="s">
        <v>16</v>
      </c>
      <c r="B3" s="25" t="s">
        <v>3</v>
      </c>
      <c r="C3" s="25" t="s">
        <v>174</v>
      </c>
      <c r="D3" s="25" t="s">
        <v>175</v>
      </c>
      <c r="E3" s="25" t="s">
        <v>176</v>
      </c>
      <c r="F3" s="25" t="s">
        <v>184</v>
      </c>
      <c r="G3" s="25" t="s">
        <v>12</v>
      </c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15.75" thickBot="1">
      <c r="A4" s="29">
        <v>1</v>
      </c>
      <c r="B4" s="83" t="s">
        <v>189</v>
      </c>
      <c r="C4" s="56"/>
      <c r="D4" s="56"/>
      <c r="E4" s="56"/>
      <c r="F4" s="56"/>
      <c r="G4" s="72">
        <f>SUM(C4:F4)</f>
        <v>0</v>
      </c>
    </row>
    <row r="5" spans="1:18" ht="15.75" thickBot="1">
      <c r="A5" s="29">
        <v>2</v>
      </c>
      <c r="B5" s="84" t="s">
        <v>190</v>
      </c>
      <c r="C5" s="56"/>
      <c r="D5" s="56"/>
      <c r="E5" s="56"/>
      <c r="F5" s="56"/>
      <c r="G5" s="72">
        <f t="shared" ref="G5:G9" si="0">SUM(C5:F5)</f>
        <v>0</v>
      </c>
    </row>
    <row r="6" spans="1:18">
      <c r="A6" s="29">
        <v>3</v>
      </c>
      <c r="B6" s="53" t="s">
        <v>6</v>
      </c>
      <c r="C6" s="56"/>
      <c r="D6" s="56"/>
      <c r="E6" s="56"/>
      <c r="F6" s="56"/>
      <c r="G6" s="72">
        <f t="shared" si="0"/>
        <v>0</v>
      </c>
    </row>
    <row r="7" spans="1:18">
      <c r="A7" s="29">
        <v>4</v>
      </c>
      <c r="B7" s="53" t="s">
        <v>7</v>
      </c>
      <c r="C7" s="56"/>
      <c r="D7" s="56"/>
      <c r="E7" s="56"/>
      <c r="F7" s="56"/>
      <c r="G7" s="72">
        <f t="shared" si="0"/>
        <v>0</v>
      </c>
    </row>
    <row r="8" spans="1:18">
      <c r="A8" s="29">
        <v>5</v>
      </c>
      <c r="B8" s="53" t="s">
        <v>8</v>
      </c>
      <c r="C8" s="56"/>
      <c r="D8" s="56"/>
      <c r="E8" s="56"/>
      <c r="F8" s="56"/>
      <c r="G8" s="72">
        <f t="shared" si="0"/>
        <v>0</v>
      </c>
    </row>
    <row r="9" spans="1:18" ht="25.5">
      <c r="A9" s="29">
        <v>6</v>
      </c>
      <c r="B9" s="53" t="s">
        <v>9</v>
      </c>
      <c r="C9" s="56"/>
      <c r="D9" s="56"/>
      <c r="E9" s="56"/>
      <c r="F9" s="56"/>
      <c r="G9" s="72">
        <f t="shared" si="0"/>
        <v>0</v>
      </c>
    </row>
    <row r="10" spans="1:18" ht="51">
      <c r="A10" s="29">
        <v>7</v>
      </c>
      <c r="B10" s="53" t="s">
        <v>13</v>
      </c>
      <c r="C10" s="56"/>
      <c r="D10" s="56"/>
      <c r="E10" s="56"/>
      <c r="F10" s="56"/>
      <c r="G10" s="72">
        <f>SUM(C10:F10)</f>
        <v>0</v>
      </c>
    </row>
    <row r="11" spans="1:18">
      <c r="A11" s="23"/>
      <c r="B11" s="32" t="s">
        <v>14</v>
      </c>
      <c r="C11" s="72">
        <f>SUM(C4:C10)</f>
        <v>0</v>
      </c>
      <c r="D11" s="72">
        <f t="shared" ref="D11:F11" si="1">SUM(D4:D10)</f>
        <v>0</v>
      </c>
      <c r="E11" s="72">
        <f t="shared" si="1"/>
        <v>0</v>
      </c>
      <c r="F11" s="72">
        <f t="shared" si="1"/>
        <v>0</v>
      </c>
      <c r="G11" s="72">
        <f>SUM(G4:G10)</f>
        <v>0</v>
      </c>
    </row>
  </sheetData>
  <mergeCells count="4">
    <mergeCell ref="A1:G1"/>
    <mergeCell ref="A2:G2"/>
    <mergeCell ref="I3:R3"/>
    <mergeCell ref="H2:Q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3"/>
  <sheetViews>
    <sheetView workbookViewId="0">
      <selection activeCell="L14" sqref="L14"/>
    </sheetView>
  </sheetViews>
  <sheetFormatPr defaultColWidth="8.85546875" defaultRowHeight="15"/>
  <cols>
    <col min="1" max="1" width="4.28515625" style="20" customWidth="1"/>
    <col min="2" max="2" width="22.42578125" style="19" customWidth="1"/>
    <col min="3" max="3" width="9" style="19" customWidth="1"/>
    <col min="4" max="4" width="8.42578125" style="19" customWidth="1"/>
    <col min="5" max="5" width="8.5703125" style="19" customWidth="1"/>
    <col min="6" max="6" width="7.7109375" style="19" customWidth="1"/>
    <col min="7" max="7" width="8.42578125" style="19" customWidth="1"/>
    <col min="8" max="10" width="7.7109375" style="19" customWidth="1"/>
    <col min="11" max="16384" width="8.85546875" style="19"/>
  </cols>
  <sheetData>
    <row r="1" spans="1:21" ht="18">
      <c r="A1" s="89" t="s">
        <v>149</v>
      </c>
      <c r="B1" s="89"/>
      <c r="C1" s="89"/>
      <c r="D1" s="89"/>
      <c r="E1" s="89"/>
      <c r="F1" s="89"/>
      <c r="G1" s="89"/>
      <c r="H1" s="89"/>
      <c r="I1" s="89"/>
      <c r="J1" s="89"/>
    </row>
    <row r="2" spans="1:21" ht="18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21">
      <c r="A3" s="34" t="s">
        <v>18</v>
      </c>
    </row>
    <row r="4" spans="1:21" ht="14.45" customHeight="1">
      <c r="A4" s="92" t="s">
        <v>161</v>
      </c>
      <c r="B4" s="92"/>
      <c r="C4" s="92"/>
      <c r="D4" s="92"/>
      <c r="E4" s="92"/>
      <c r="F4" s="92"/>
      <c r="G4" s="92"/>
      <c r="H4" s="92"/>
      <c r="I4" s="92"/>
      <c r="J4" s="92"/>
      <c r="K4" s="93"/>
      <c r="L4" s="93"/>
      <c r="M4" s="93"/>
      <c r="N4" s="93"/>
      <c r="O4" s="93"/>
      <c r="P4" s="93"/>
      <c r="Q4" s="93"/>
      <c r="R4" s="93"/>
      <c r="S4" s="93"/>
      <c r="T4" s="93"/>
    </row>
    <row r="5" spans="1:21" ht="25.5" customHeight="1">
      <c r="A5" s="91" t="s">
        <v>2</v>
      </c>
      <c r="B5" s="91" t="s">
        <v>19</v>
      </c>
      <c r="C5" s="91" t="s">
        <v>178</v>
      </c>
      <c r="D5" s="91" t="s">
        <v>192</v>
      </c>
      <c r="E5" s="91" t="s">
        <v>191</v>
      </c>
      <c r="F5" s="91" t="s">
        <v>167</v>
      </c>
      <c r="G5" s="91" t="s">
        <v>181</v>
      </c>
      <c r="H5" s="91" t="s">
        <v>4</v>
      </c>
      <c r="I5" s="91"/>
      <c r="J5" s="91"/>
      <c r="L5" s="93"/>
      <c r="M5" s="93"/>
      <c r="N5" s="93"/>
      <c r="O5" s="93"/>
      <c r="P5" s="93"/>
      <c r="Q5" s="93"/>
      <c r="R5" s="93"/>
      <c r="S5" s="93"/>
      <c r="T5" s="93"/>
      <c r="U5" s="93"/>
    </row>
    <row r="6" spans="1:21" ht="28.15" customHeight="1">
      <c r="A6" s="91"/>
      <c r="B6" s="91"/>
      <c r="C6" s="91"/>
      <c r="D6" s="91"/>
      <c r="E6" s="91"/>
      <c r="F6" s="91"/>
      <c r="G6" s="91"/>
      <c r="H6" s="21" t="s">
        <v>147</v>
      </c>
      <c r="I6" s="21" t="s">
        <v>148</v>
      </c>
      <c r="J6" s="21" t="s">
        <v>174</v>
      </c>
    </row>
    <row r="7" spans="1:21">
      <c r="A7" s="127"/>
      <c r="B7" s="128" t="s">
        <v>20</v>
      </c>
      <c r="C7" s="125">
        <f>SUM(C8:C18)</f>
        <v>527743.1</v>
      </c>
      <c r="D7" s="125">
        <f t="shared" ref="D7" si="0">SUM(D8:D18)</f>
        <v>776666</v>
      </c>
      <c r="E7" s="125">
        <f>SUM(E8:E18)</f>
        <v>924857.00000000012</v>
      </c>
      <c r="F7" s="125">
        <f>D7*100/C7</f>
        <v>147.16743809630103</v>
      </c>
      <c r="G7" s="125">
        <f>E7*100/D7</f>
        <v>119.08040264412246</v>
      </c>
      <c r="H7" s="125">
        <f>SUM(H8:H18)</f>
        <v>99.999999999999986</v>
      </c>
      <c r="I7" s="125">
        <f t="shared" ref="I7:J7" si="1">SUM(I8:I18)</f>
        <v>100</v>
      </c>
      <c r="J7" s="125">
        <f t="shared" si="1"/>
        <v>100</v>
      </c>
    </row>
    <row r="8" spans="1:21" ht="25.5">
      <c r="A8" s="127">
        <v>1</v>
      </c>
      <c r="B8" s="129" t="s">
        <v>21</v>
      </c>
      <c r="C8" s="126">
        <v>130364.4</v>
      </c>
      <c r="D8" s="126">
        <v>123998.39999999999</v>
      </c>
      <c r="E8" s="126">
        <v>213273.8</v>
      </c>
      <c r="F8" s="126">
        <f t="shared" ref="F8:F18" si="2">D8*100/C8</f>
        <v>95.116765006397458</v>
      </c>
      <c r="G8" s="126">
        <f t="shared" ref="G8:G18" si="3">E8*100/D8</f>
        <v>171.99721931895897</v>
      </c>
      <c r="H8" s="126">
        <f>C8*100/C7</f>
        <v>24.702246225483574</v>
      </c>
      <c r="I8" s="126">
        <f t="shared" ref="I8:J8" si="4">D8*100/D7</f>
        <v>15.965472931736421</v>
      </c>
      <c r="J8" s="126">
        <f t="shared" si="4"/>
        <v>23.060192008061783</v>
      </c>
    </row>
    <row r="9" spans="1:21">
      <c r="A9" s="127">
        <v>2</v>
      </c>
      <c r="B9" s="129" t="s">
        <v>22</v>
      </c>
      <c r="C9" s="126"/>
      <c r="D9" s="126"/>
      <c r="E9" s="126"/>
      <c r="F9" s="126">
        <v>0</v>
      </c>
      <c r="G9" s="126">
        <v>0</v>
      </c>
      <c r="H9" s="126">
        <f>C9*100/C7</f>
        <v>0</v>
      </c>
      <c r="I9" s="126">
        <f t="shared" ref="I9:J9" si="5">D9*100/D7</f>
        <v>0</v>
      </c>
      <c r="J9" s="126">
        <f t="shared" si="5"/>
        <v>0</v>
      </c>
    </row>
    <row r="10" spans="1:21" ht="38.25">
      <c r="A10" s="127">
        <v>3</v>
      </c>
      <c r="B10" s="129" t="s">
        <v>23</v>
      </c>
      <c r="C10" s="126"/>
      <c r="D10" s="126"/>
      <c r="E10" s="126"/>
      <c r="F10" s="126">
        <v>0</v>
      </c>
      <c r="G10" s="126">
        <v>0</v>
      </c>
      <c r="H10" s="126">
        <f>C10*100/C7</f>
        <v>0</v>
      </c>
      <c r="I10" s="126">
        <f t="shared" ref="I10:J10" si="6">D10*100/D7</f>
        <v>0</v>
      </c>
      <c r="J10" s="126">
        <f t="shared" si="6"/>
        <v>0</v>
      </c>
    </row>
    <row r="11" spans="1:21" ht="25.5">
      <c r="A11" s="127">
        <v>4</v>
      </c>
      <c r="B11" s="129" t="s">
        <v>24</v>
      </c>
      <c r="C11" s="126">
        <v>76825.100000000006</v>
      </c>
      <c r="D11" s="126">
        <v>132822.29999999999</v>
      </c>
      <c r="E11" s="126">
        <v>53826.3</v>
      </c>
      <c r="F11" s="126">
        <f t="shared" si="2"/>
        <v>172.88919897273152</v>
      </c>
      <c r="G11" s="126">
        <f t="shared" si="3"/>
        <v>40.525047375327794</v>
      </c>
      <c r="H11" s="126">
        <f>C11*100/C7</f>
        <v>14.557291227493076</v>
      </c>
      <c r="I11" s="126">
        <f t="shared" ref="I11:J11" si="7">D11*100/D7</f>
        <v>17.1015983704707</v>
      </c>
      <c r="J11" s="126">
        <f t="shared" si="7"/>
        <v>5.8199591936915649</v>
      </c>
    </row>
    <row r="12" spans="1:21" ht="25.5">
      <c r="A12" s="127">
        <v>5</v>
      </c>
      <c r="B12" s="129" t="s">
        <v>25</v>
      </c>
      <c r="C12" s="126">
        <v>62221</v>
      </c>
      <c r="D12" s="126">
        <v>61206.7</v>
      </c>
      <c r="E12" s="126">
        <v>66952</v>
      </c>
      <c r="F12" s="126">
        <f t="shared" si="2"/>
        <v>98.369842979058518</v>
      </c>
      <c r="G12" s="126">
        <f t="shared" si="3"/>
        <v>109.38671746720539</v>
      </c>
      <c r="H12" s="126">
        <f>C12*100/C7</f>
        <v>11.790016771417761</v>
      </c>
      <c r="I12" s="126">
        <f t="shared" ref="I12:J12" si="8">D12*100/D7</f>
        <v>7.8806977516718897</v>
      </c>
      <c r="J12" s="126">
        <f t="shared" si="8"/>
        <v>7.2391731910987307</v>
      </c>
    </row>
    <row r="13" spans="1:21" ht="38.25">
      <c r="A13" s="127">
        <v>6</v>
      </c>
      <c r="B13" s="129" t="s">
        <v>26</v>
      </c>
      <c r="C13" s="126">
        <v>39343.4</v>
      </c>
      <c r="D13" s="126">
        <v>133483.70000000001</v>
      </c>
      <c r="E13" s="126">
        <v>117001.5</v>
      </c>
      <c r="F13" s="126">
        <f t="shared" si="2"/>
        <v>339.2785066872716</v>
      </c>
      <c r="G13" s="126">
        <f t="shared" si="3"/>
        <v>87.652275146703303</v>
      </c>
      <c r="H13" s="126">
        <f>C13*100/C7</f>
        <v>7.4550287819963925</v>
      </c>
      <c r="I13" s="126">
        <f t="shared" ref="I13:J13" si="9">D13*100/D7</f>
        <v>17.186757241851712</v>
      </c>
      <c r="J13" s="126">
        <f t="shared" si="9"/>
        <v>12.650766550937062</v>
      </c>
    </row>
    <row r="14" spans="1:21">
      <c r="A14" s="127">
        <v>7</v>
      </c>
      <c r="B14" s="129" t="s">
        <v>27</v>
      </c>
      <c r="C14" s="126"/>
      <c r="D14" s="126"/>
      <c r="E14" s="126"/>
      <c r="F14" s="126">
        <v>0</v>
      </c>
      <c r="G14" s="126">
        <v>0</v>
      </c>
      <c r="H14" s="126">
        <f>C14*100/C7</f>
        <v>0</v>
      </c>
      <c r="I14" s="126">
        <f t="shared" ref="I14:J14" si="10">D14*100/D7</f>
        <v>0</v>
      </c>
      <c r="J14" s="126">
        <f t="shared" si="10"/>
        <v>0</v>
      </c>
    </row>
    <row r="15" spans="1:21">
      <c r="A15" s="127">
        <v>8</v>
      </c>
      <c r="B15" s="129" t="s">
        <v>28</v>
      </c>
      <c r="C15" s="126">
        <v>38118.199999999997</v>
      </c>
      <c r="D15" s="126">
        <v>43255.8</v>
      </c>
      <c r="E15" s="126">
        <v>183169.2</v>
      </c>
      <c r="F15" s="126">
        <f t="shared" si="2"/>
        <v>113.47807608963699</v>
      </c>
      <c r="G15" s="126">
        <f t="shared" si="3"/>
        <v>423.4558140180045</v>
      </c>
      <c r="H15" s="126">
        <f>C15*100/C7</f>
        <v>7.2228703700721049</v>
      </c>
      <c r="I15" s="126">
        <f t="shared" ref="I15:J15" si="11">D15*100/D7</f>
        <v>5.5694210896318364</v>
      </c>
      <c r="J15" s="126">
        <f t="shared" si="11"/>
        <v>19.805137442869544</v>
      </c>
    </row>
    <row r="16" spans="1:21">
      <c r="A16" s="127">
        <v>9</v>
      </c>
      <c r="B16" s="129" t="s">
        <v>29</v>
      </c>
      <c r="C16" s="126">
        <v>175571.9</v>
      </c>
      <c r="D16" s="126">
        <v>193732.1</v>
      </c>
      <c r="E16" s="126">
        <v>231090.8</v>
      </c>
      <c r="F16" s="126">
        <f t="shared" si="2"/>
        <v>110.34345473279039</v>
      </c>
      <c r="G16" s="126">
        <f t="shared" si="3"/>
        <v>119.28369124166827</v>
      </c>
      <c r="H16" s="126">
        <f>C16*100/C7</f>
        <v>33.268440648489765</v>
      </c>
      <c r="I16" s="126">
        <f t="shared" ref="I16:J16" si="12">D16*100/D7</f>
        <v>24.944068621518131</v>
      </c>
      <c r="J16" s="126">
        <f t="shared" si="12"/>
        <v>24.986651990523939</v>
      </c>
    </row>
    <row r="17" spans="1:11" ht="25.5">
      <c r="A17" s="127">
        <v>10</v>
      </c>
      <c r="B17" s="129" t="s">
        <v>30</v>
      </c>
      <c r="C17" s="126">
        <v>5299.1</v>
      </c>
      <c r="D17" s="126">
        <v>2705</v>
      </c>
      <c r="E17" s="126">
        <v>3800</v>
      </c>
      <c r="F17" s="126">
        <f t="shared" si="2"/>
        <v>51.046404106357677</v>
      </c>
      <c r="G17" s="126">
        <f t="shared" si="3"/>
        <v>140.48059149722735</v>
      </c>
      <c r="H17" s="126">
        <f>C17*100/C7</f>
        <v>1.0041059750473289</v>
      </c>
      <c r="I17" s="126">
        <f t="shared" ref="I17:J17" si="13">D17*100/D7</f>
        <v>0.34828356075842126</v>
      </c>
      <c r="J17" s="126">
        <f t="shared" si="13"/>
        <v>0.41087432976124955</v>
      </c>
    </row>
    <row r="18" spans="1:11" ht="36.75" customHeight="1">
      <c r="A18" s="127">
        <v>11</v>
      </c>
      <c r="B18" s="129" t="s">
        <v>31</v>
      </c>
      <c r="C18" s="126"/>
      <c r="D18" s="126">
        <v>85462</v>
      </c>
      <c r="E18" s="126">
        <v>55743.4</v>
      </c>
      <c r="F18" s="126" t="e">
        <f t="shared" si="2"/>
        <v>#DIV/0!</v>
      </c>
      <c r="G18" s="126">
        <f t="shared" si="3"/>
        <v>65.225948374716253</v>
      </c>
      <c r="H18" s="126">
        <f>C18*100/C7</f>
        <v>0</v>
      </c>
      <c r="I18" s="126">
        <f t="shared" ref="I18:J18" si="14">D18*100/D7</f>
        <v>11.003700432360887</v>
      </c>
      <c r="J18" s="126">
        <f t="shared" si="14"/>
        <v>6.0272452930561151</v>
      </c>
    </row>
    <row r="19" spans="1:11">
      <c r="A19" s="130"/>
      <c r="B19" s="131"/>
      <c r="C19" s="131"/>
      <c r="D19" s="131"/>
      <c r="E19" s="131"/>
      <c r="F19" s="132"/>
      <c r="G19" s="131"/>
      <c r="H19" s="131"/>
      <c r="I19" s="131"/>
      <c r="J19" s="131"/>
    </row>
    <row r="20" spans="1:11">
      <c r="A20" s="133" t="s">
        <v>32</v>
      </c>
      <c r="B20" s="131"/>
      <c r="C20" s="131"/>
      <c r="D20" s="131"/>
      <c r="E20" s="131"/>
      <c r="F20" s="131"/>
      <c r="G20" s="131"/>
      <c r="H20" s="131"/>
      <c r="I20" s="131"/>
      <c r="J20" s="131"/>
    </row>
    <row r="21" spans="1:11" ht="14.45" customHeight="1">
      <c r="A21" s="134" t="s">
        <v>161</v>
      </c>
      <c r="B21" s="134"/>
      <c r="C21" s="134"/>
      <c r="D21" s="134"/>
      <c r="E21" s="134"/>
      <c r="F21" s="134"/>
      <c r="G21" s="134"/>
      <c r="H21" s="134"/>
      <c r="I21" s="134"/>
      <c r="J21" s="134"/>
    </row>
    <row r="22" spans="1:11" ht="15" customHeight="1">
      <c r="A22" s="135" t="s">
        <v>2</v>
      </c>
      <c r="B22" s="135" t="s">
        <v>33</v>
      </c>
      <c r="C22" s="135" t="s">
        <v>185</v>
      </c>
      <c r="D22" s="135" t="s">
        <v>192</v>
      </c>
      <c r="E22" s="135" t="s">
        <v>193</v>
      </c>
      <c r="F22" s="135" t="s">
        <v>171</v>
      </c>
      <c r="G22" s="135" t="s">
        <v>187</v>
      </c>
      <c r="H22" s="135" t="s">
        <v>4</v>
      </c>
      <c r="I22" s="136"/>
      <c r="J22" s="136"/>
      <c r="K22" s="36"/>
    </row>
    <row r="23" spans="1:11" ht="15.7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36"/>
    </row>
    <row r="24" spans="1:11" ht="15.75">
      <c r="A24" s="136"/>
      <c r="B24" s="136"/>
      <c r="C24" s="136"/>
      <c r="D24" s="136"/>
      <c r="E24" s="136"/>
      <c r="F24" s="136"/>
      <c r="G24" s="136"/>
      <c r="H24" s="137" t="s">
        <v>17</v>
      </c>
      <c r="I24" s="137" t="s">
        <v>147</v>
      </c>
      <c r="J24" s="137" t="s">
        <v>148</v>
      </c>
      <c r="K24" s="36"/>
    </row>
    <row r="25" spans="1:11" ht="15.75">
      <c r="A25" s="138"/>
      <c r="B25" s="139" t="s">
        <v>34</v>
      </c>
      <c r="C25" s="125">
        <f>C26+C34+C39</f>
        <v>555870.1</v>
      </c>
      <c r="D25" s="125">
        <f t="shared" ref="D25:E25" si="15">D26+D34+D39</f>
        <v>528195.77499999991</v>
      </c>
      <c r="E25" s="125">
        <f t="shared" si="15"/>
        <v>1411491.3000000003</v>
      </c>
      <c r="F25" s="125">
        <f>D25*100/C25</f>
        <v>95.021440260953042</v>
      </c>
      <c r="G25" s="125">
        <f>E25*100/D25</f>
        <v>267.22881302865409</v>
      </c>
      <c r="H25" s="125">
        <f>H27+H28+H29+H30+H31+H32+H33+H35+H36+H37+H38+H40+H41+H42+H43</f>
        <v>100.00000000000001</v>
      </c>
      <c r="I25" s="125">
        <f t="shared" ref="I25:J25" si="16">I27+I28+I29+I30+I31+I32+I33+I35+I36+I37+I38+I40+I41+I42+I43</f>
        <v>100.00000000000001</v>
      </c>
      <c r="J25" s="125">
        <f t="shared" si="16"/>
        <v>99.999999999999957</v>
      </c>
      <c r="K25" s="36"/>
    </row>
    <row r="26" spans="1:11" ht="15.75">
      <c r="A26" s="138" t="s">
        <v>35</v>
      </c>
      <c r="B26" s="140" t="s">
        <v>36</v>
      </c>
      <c r="C26" s="125">
        <f>SUM(C27:C33)</f>
        <v>461711.1</v>
      </c>
      <c r="D26" s="125">
        <f t="shared" ref="D26" si="17">SUM(D27:D33)</f>
        <v>476229.1</v>
      </c>
      <c r="E26" s="125">
        <f>SUM(E27:E33)</f>
        <v>544061.50000000012</v>
      </c>
      <c r="F26" s="125">
        <f>D26*100/C26</f>
        <v>103.14439050739738</v>
      </c>
      <c r="G26" s="125">
        <f>E26*100/D26</f>
        <v>114.24364869765417</v>
      </c>
      <c r="H26" s="125">
        <f>C26*100/C25</f>
        <v>83.060970539699838</v>
      </c>
      <c r="I26" s="125">
        <f t="shared" ref="I26:J26" si="18">D26*100/D25</f>
        <v>90.161474691841306</v>
      </c>
      <c r="J26" s="125">
        <f t="shared" si="18"/>
        <v>38.545154334284597</v>
      </c>
      <c r="K26" s="36"/>
    </row>
    <row r="27" spans="1:11" ht="25.5" customHeight="1">
      <c r="A27" s="127">
        <v>1</v>
      </c>
      <c r="B27" s="129" t="s">
        <v>37</v>
      </c>
      <c r="C27" s="126">
        <v>101247.7</v>
      </c>
      <c r="D27" s="126">
        <v>97323.4</v>
      </c>
      <c r="E27" s="126">
        <v>117630.6</v>
      </c>
      <c r="F27" s="126">
        <f>D27*100/C27</f>
        <v>96.124060102106029</v>
      </c>
      <c r="G27" s="126">
        <f t="shared" ref="G27:G40" si="19">E27*100/D27</f>
        <v>120.86569108765211</v>
      </c>
      <c r="H27" s="126">
        <f>C27*100/C25</f>
        <v>18.214273442662233</v>
      </c>
      <c r="I27" s="126">
        <f t="shared" ref="I27:J27" si="20">D27*100/D25</f>
        <v>18.425630155788358</v>
      </c>
      <c r="J27" s="126">
        <f t="shared" si="20"/>
        <v>8.3337814409483055</v>
      </c>
      <c r="K27" s="36"/>
    </row>
    <row r="28" spans="1:11" ht="25.5">
      <c r="A28" s="127">
        <v>2</v>
      </c>
      <c r="B28" s="129" t="s">
        <v>38</v>
      </c>
      <c r="C28" s="126">
        <v>38440.9</v>
      </c>
      <c r="D28" s="126">
        <v>35238.1</v>
      </c>
      <c r="E28" s="126">
        <v>45449.3</v>
      </c>
      <c r="F28" s="126">
        <f>D28*100/C28</f>
        <v>91.668249182511332</v>
      </c>
      <c r="G28" s="126">
        <f>E28*100/D28</f>
        <v>128.97772581382085</v>
      </c>
      <c r="H28" s="126">
        <f>C28*100/C25</f>
        <v>6.9154466124369707</v>
      </c>
      <c r="I28" s="126">
        <f t="shared" ref="I28:J28" si="21">D28*100/D25</f>
        <v>6.6714089108342467</v>
      </c>
      <c r="J28" s="126">
        <f t="shared" si="21"/>
        <v>3.219949000039886</v>
      </c>
      <c r="K28" s="36"/>
    </row>
    <row r="29" spans="1:11" ht="15.75">
      <c r="A29" s="127">
        <v>3</v>
      </c>
      <c r="B29" s="129" t="s">
        <v>39</v>
      </c>
      <c r="C29" s="126"/>
      <c r="D29" s="126"/>
      <c r="E29" s="126"/>
      <c r="F29" s="126">
        <v>0</v>
      </c>
      <c r="G29" s="126">
        <v>0</v>
      </c>
      <c r="H29" s="126">
        <f>C29*100/C25</f>
        <v>0</v>
      </c>
      <c r="I29" s="126">
        <f t="shared" ref="I29:J29" si="22">D29*100/D25</f>
        <v>0</v>
      </c>
      <c r="J29" s="126">
        <f t="shared" si="22"/>
        <v>0</v>
      </c>
      <c r="K29" s="36"/>
    </row>
    <row r="30" spans="1:11" ht="15.75">
      <c r="A30" s="127">
        <v>4</v>
      </c>
      <c r="B30" s="129" t="s">
        <v>40</v>
      </c>
      <c r="C30" s="126"/>
      <c r="D30" s="126"/>
      <c r="E30" s="126"/>
      <c r="F30" s="126">
        <v>0</v>
      </c>
      <c r="G30" s="126">
        <v>0</v>
      </c>
      <c r="H30" s="126">
        <f>C30*100/C25</f>
        <v>0</v>
      </c>
      <c r="I30" s="126">
        <f t="shared" ref="I30:J30" si="23">D30*100/D25</f>
        <v>0</v>
      </c>
      <c r="J30" s="126">
        <f t="shared" si="23"/>
        <v>0</v>
      </c>
      <c r="K30" s="36"/>
    </row>
    <row r="31" spans="1:11" ht="15.75">
      <c r="A31" s="127">
        <v>5</v>
      </c>
      <c r="B31" s="129" t="s">
        <v>41</v>
      </c>
      <c r="C31" s="126">
        <v>315824</v>
      </c>
      <c r="D31" s="126">
        <v>340929</v>
      </c>
      <c r="E31" s="126">
        <v>375409.2</v>
      </c>
      <c r="F31" s="126">
        <f t="shared" ref="F31:F40" si="24">D31*100/C31</f>
        <v>107.94904757079892</v>
      </c>
      <c r="G31" s="126">
        <f t="shared" si="19"/>
        <v>110.11360136568024</v>
      </c>
      <c r="H31" s="126">
        <f>C31*100/C25</f>
        <v>56.81615183115624</v>
      </c>
      <c r="I31" s="126">
        <f t="shared" ref="I31:J31" si="25">D31*100/D25</f>
        <v>64.545953628652185</v>
      </c>
      <c r="J31" s="126">
        <f t="shared" si="25"/>
        <v>26.596635770974991</v>
      </c>
      <c r="K31" s="36"/>
    </row>
    <row r="32" spans="1:11" ht="25.5">
      <c r="A32" s="127">
        <v>6</v>
      </c>
      <c r="B32" s="129" t="s">
        <v>42</v>
      </c>
      <c r="C32" s="126">
        <v>5200</v>
      </c>
      <c r="D32" s="126">
        <v>2225</v>
      </c>
      <c r="E32" s="126">
        <v>3500</v>
      </c>
      <c r="F32" s="126">
        <f t="shared" si="24"/>
        <v>42.78846153846154</v>
      </c>
      <c r="G32" s="126">
        <f t="shared" si="19"/>
        <v>157.30337078651687</v>
      </c>
      <c r="H32" s="126">
        <f>C32*100/C25</f>
        <v>0.935470355394183</v>
      </c>
      <c r="I32" s="126">
        <f t="shared" ref="I32:J32" si="26">D32*100/D25</f>
        <v>0.42124532328945652</v>
      </c>
      <c r="J32" s="126">
        <f t="shared" si="26"/>
        <v>0.24796468812808123</v>
      </c>
      <c r="K32" s="36"/>
    </row>
    <row r="33" spans="1:11" ht="15.75">
      <c r="A33" s="127">
        <v>7</v>
      </c>
      <c r="B33" s="129" t="s">
        <v>43</v>
      </c>
      <c r="C33" s="126">
        <v>998.5</v>
      </c>
      <c r="D33" s="126">
        <v>513.6</v>
      </c>
      <c r="E33" s="126">
        <v>2072.4</v>
      </c>
      <c r="F33" s="126">
        <f t="shared" si="24"/>
        <v>51.437155733600399</v>
      </c>
      <c r="G33" s="126">
        <f t="shared" si="19"/>
        <v>403.50467289719626</v>
      </c>
      <c r="H33" s="126">
        <f>C33*100/C25</f>
        <v>0.17962829805020994</v>
      </c>
      <c r="I33" s="126">
        <f t="shared" ref="I33:J33" si="27">D33*100/D25</f>
        <v>9.7236673277062868E-2</v>
      </c>
      <c r="J33" s="126">
        <f t="shared" si="27"/>
        <v>0.14682343419332444</v>
      </c>
      <c r="K33" s="36"/>
    </row>
    <row r="34" spans="1:11" ht="38.25">
      <c r="A34" s="138" t="s">
        <v>44</v>
      </c>
      <c r="B34" s="140" t="s">
        <v>45</v>
      </c>
      <c r="C34" s="125">
        <f>SUM(C35:C38)</f>
        <v>79475.600000000006</v>
      </c>
      <c r="D34" s="125">
        <f t="shared" ref="D34" si="28">SUM(D35:D38)</f>
        <v>266.67500000000001</v>
      </c>
      <c r="E34" s="125">
        <f>SUM(E35:E38)</f>
        <v>595540.69999999995</v>
      </c>
      <c r="F34" s="125">
        <f t="shared" si="24"/>
        <v>0.33554323591139917</v>
      </c>
      <c r="G34" s="125">
        <f t="shared" si="19"/>
        <v>223320.78372550855</v>
      </c>
      <c r="H34" s="125">
        <f>C34*100/C25</f>
        <v>14.297513034070372</v>
      </c>
      <c r="I34" s="125">
        <f t="shared" ref="I34:J34" si="29">D34*100/D25</f>
        <v>5.0487908578973402E-2</v>
      </c>
      <c r="J34" s="125">
        <f t="shared" si="29"/>
        <v>42.192303983736906</v>
      </c>
      <c r="K34" s="36"/>
    </row>
    <row r="35" spans="1:11" ht="15.75">
      <c r="A35" s="127">
        <v>1</v>
      </c>
      <c r="B35" s="129" t="s">
        <v>46</v>
      </c>
      <c r="C35" s="126">
        <v>79475.600000000006</v>
      </c>
      <c r="D35" s="126">
        <v>266.67500000000001</v>
      </c>
      <c r="E35" s="126">
        <v>595540.69999999995</v>
      </c>
      <c r="F35" s="126">
        <f t="shared" si="24"/>
        <v>0.33554323591139917</v>
      </c>
      <c r="G35" s="126">
        <f t="shared" si="19"/>
        <v>223320.78372550855</v>
      </c>
      <c r="H35" s="126">
        <f>C35*100/C25</f>
        <v>14.297513034070372</v>
      </c>
      <c r="I35" s="126">
        <f t="shared" ref="I35:J35" si="30">D35*100/D25</f>
        <v>5.0487908578973402E-2</v>
      </c>
      <c r="J35" s="126">
        <f t="shared" si="30"/>
        <v>42.192303983736906</v>
      </c>
      <c r="K35" s="36"/>
    </row>
    <row r="36" spans="1:11" ht="15.75">
      <c r="A36" s="127">
        <v>2</v>
      </c>
      <c r="B36" s="129" t="s">
        <v>47</v>
      </c>
      <c r="C36" s="126"/>
      <c r="D36" s="126"/>
      <c r="E36" s="126"/>
      <c r="F36" s="126">
        <v>0</v>
      </c>
      <c r="G36" s="126">
        <v>0</v>
      </c>
      <c r="H36" s="126">
        <f>C36*100/C25</f>
        <v>0</v>
      </c>
      <c r="I36" s="126">
        <f t="shared" ref="I36:J36" si="31">D36*100/D25</f>
        <v>0</v>
      </c>
      <c r="J36" s="126">
        <f t="shared" si="31"/>
        <v>0</v>
      </c>
      <c r="K36" s="36"/>
    </row>
    <row r="37" spans="1:11" ht="15.75">
      <c r="A37" s="127">
        <v>3</v>
      </c>
      <c r="B37" s="129" t="s">
        <v>48</v>
      </c>
      <c r="C37" s="126"/>
      <c r="D37" s="126"/>
      <c r="E37" s="126"/>
      <c r="F37" s="126">
        <v>0</v>
      </c>
      <c r="G37" s="126">
        <v>0</v>
      </c>
      <c r="H37" s="126">
        <f>C37*100/C25</f>
        <v>0</v>
      </c>
      <c r="I37" s="126">
        <f t="shared" ref="I37:J37" si="32">D37*100/D25</f>
        <v>0</v>
      </c>
      <c r="J37" s="126">
        <f t="shared" si="32"/>
        <v>0</v>
      </c>
      <c r="K37" s="36"/>
    </row>
    <row r="38" spans="1:11" ht="15.75">
      <c r="A38" s="127">
        <v>4</v>
      </c>
      <c r="B38" s="129" t="s">
        <v>49</v>
      </c>
      <c r="C38" s="126"/>
      <c r="D38" s="126"/>
      <c r="E38" s="126"/>
      <c r="F38" s="126">
        <v>0</v>
      </c>
      <c r="G38" s="126">
        <v>0</v>
      </c>
      <c r="H38" s="126">
        <f>C38*100/C25</f>
        <v>0</v>
      </c>
      <c r="I38" s="126">
        <f t="shared" ref="I38:J38" si="33">D38*100/D25</f>
        <v>0</v>
      </c>
      <c r="J38" s="126">
        <f t="shared" si="33"/>
        <v>0</v>
      </c>
      <c r="K38" s="36"/>
    </row>
    <row r="39" spans="1:11" ht="51">
      <c r="A39" s="138" t="s">
        <v>50</v>
      </c>
      <c r="B39" s="140" t="s">
        <v>51</v>
      </c>
      <c r="C39" s="125">
        <f>SUM(C40:C43)</f>
        <v>14683.4</v>
      </c>
      <c r="D39" s="125">
        <f t="shared" ref="D39:E39" si="34">SUM(D40:D43)</f>
        <v>51700</v>
      </c>
      <c r="E39" s="125">
        <f t="shared" si="34"/>
        <v>271889.09999999998</v>
      </c>
      <c r="F39" s="125">
        <f>D39*100/C39</f>
        <v>352.0982878624842</v>
      </c>
      <c r="G39" s="125">
        <f t="shared" si="19"/>
        <v>525.89767891682777</v>
      </c>
      <c r="H39" s="125">
        <f>C39*100/C25</f>
        <v>2.6415164262297974</v>
      </c>
      <c r="I39" s="125">
        <f t="shared" ref="I39:J39" si="35">D39*100/D25</f>
        <v>9.7880373995797321</v>
      </c>
      <c r="J39" s="125">
        <f t="shared" si="35"/>
        <v>19.26254168197848</v>
      </c>
      <c r="K39" s="36"/>
    </row>
    <row r="40" spans="1:11" ht="25.5">
      <c r="A40" s="127">
        <v>1</v>
      </c>
      <c r="B40" s="129" t="s">
        <v>52</v>
      </c>
      <c r="C40" s="126">
        <v>14683.4</v>
      </c>
      <c r="D40" s="126">
        <v>51700</v>
      </c>
      <c r="E40" s="126">
        <v>271889.09999999998</v>
      </c>
      <c r="F40" s="126">
        <f t="shared" si="24"/>
        <v>352.0982878624842</v>
      </c>
      <c r="G40" s="126">
        <f t="shared" si="19"/>
        <v>525.89767891682777</v>
      </c>
      <c r="H40" s="126">
        <f>C40*100/C25</f>
        <v>2.6415164262297974</v>
      </c>
      <c r="I40" s="126">
        <f t="shared" ref="I40:J40" si="36">D40*100/D25</f>
        <v>9.7880373995797321</v>
      </c>
      <c r="J40" s="126">
        <f t="shared" si="36"/>
        <v>19.26254168197848</v>
      </c>
      <c r="K40" s="36"/>
    </row>
    <row r="41" spans="1:11" ht="25.5">
      <c r="A41" s="127">
        <v>2</v>
      </c>
      <c r="B41" s="129" t="s">
        <v>53</v>
      </c>
      <c r="C41" s="126"/>
      <c r="D41" s="126"/>
      <c r="E41" s="126"/>
      <c r="F41" s="126">
        <v>0</v>
      </c>
      <c r="G41" s="126">
        <v>0</v>
      </c>
      <c r="H41" s="126">
        <f>C41*100/C25</f>
        <v>0</v>
      </c>
      <c r="I41" s="126">
        <f t="shared" ref="I41:J41" si="37">D41*100/D25</f>
        <v>0</v>
      </c>
      <c r="J41" s="126">
        <f t="shared" si="37"/>
        <v>0</v>
      </c>
      <c r="K41" s="36"/>
    </row>
    <row r="42" spans="1:11" ht="25.5">
      <c r="A42" s="127">
        <v>3</v>
      </c>
      <c r="B42" s="129" t="s">
        <v>54</v>
      </c>
      <c r="C42" s="126"/>
      <c r="D42" s="126"/>
      <c r="E42" s="126"/>
      <c r="F42" s="126">
        <v>0</v>
      </c>
      <c r="G42" s="126">
        <v>0</v>
      </c>
      <c r="H42" s="126">
        <f>C42*100/C25</f>
        <v>0</v>
      </c>
      <c r="I42" s="126">
        <f t="shared" ref="I42:J42" si="38">D42*100/D25</f>
        <v>0</v>
      </c>
      <c r="J42" s="126">
        <f t="shared" si="38"/>
        <v>0</v>
      </c>
      <c r="K42" s="36"/>
    </row>
    <row r="43" spans="1:11" ht="25.5">
      <c r="A43" s="127">
        <v>4</v>
      </c>
      <c r="B43" s="129" t="s">
        <v>55</v>
      </c>
      <c r="C43" s="126"/>
      <c r="D43" s="126"/>
      <c r="E43" s="126"/>
      <c r="F43" s="126">
        <v>0</v>
      </c>
      <c r="G43" s="126">
        <v>0</v>
      </c>
      <c r="H43" s="126">
        <f>C43*100/C25</f>
        <v>0</v>
      </c>
      <c r="I43" s="126">
        <f t="shared" ref="I43:J43" si="39">D43*100/D25</f>
        <v>0</v>
      </c>
      <c r="J43" s="126">
        <f t="shared" si="39"/>
        <v>0</v>
      </c>
      <c r="K43" s="36"/>
    </row>
  </sheetData>
  <mergeCells count="21">
    <mergeCell ref="A21:J21"/>
    <mergeCell ref="E5:E6"/>
    <mergeCell ref="F5:F6"/>
    <mergeCell ref="L5:U5"/>
    <mergeCell ref="K4:T4"/>
    <mergeCell ref="A1:J1"/>
    <mergeCell ref="G5:G6"/>
    <mergeCell ref="H5:J5"/>
    <mergeCell ref="A4:J4"/>
    <mergeCell ref="F22:F24"/>
    <mergeCell ref="G22:G24"/>
    <mergeCell ref="H22:J23"/>
    <mergeCell ref="A5:A6"/>
    <mergeCell ref="B5:B6"/>
    <mergeCell ref="C5:C6"/>
    <mergeCell ref="D5:D6"/>
    <mergeCell ref="A22:A24"/>
    <mergeCell ref="B22:B24"/>
    <mergeCell ref="C22:C24"/>
    <mergeCell ref="D22:D24"/>
    <mergeCell ref="E22:E24"/>
  </mergeCells>
  <pageMargins left="0.41" right="0.26" top="0.26" bottom="0.3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4"/>
  <sheetViews>
    <sheetView workbookViewId="0">
      <selection activeCell="F11" sqref="F11"/>
    </sheetView>
  </sheetViews>
  <sheetFormatPr defaultColWidth="8.85546875" defaultRowHeight="15"/>
  <cols>
    <col min="1" max="1" width="52.7109375" style="19" customWidth="1"/>
    <col min="2" max="2" width="8.85546875" style="19" customWidth="1"/>
    <col min="3" max="3" width="7.7109375" style="19" customWidth="1"/>
    <col min="4" max="4" width="7.85546875" style="19" customWidth="1"/>
    <col min="5" max="5" width="8.140625" style="19" customWidth="1"/>
    <col min="6" max="16384" width="8.85546875" style="19"/>
  </cols>
  <sheetData>
    <row r="1" spans="1:17" ht="33.75" customHeight="1">
      <c r="A1" s="100" t="s">
        <v>56</v>
      </c>
      <c r="B1" s="100"/>
      <c r="C1" s="100"/>
      <c r="D1" s="100"/>
      <c r="E1" s="100"/>
      <c r="F1" s="100"/>
    </row>
    <row r="2" spans="1:17" ht="15.75">
      <c r="A2" s="92" t="s">
        <v>57</v>
      </c>
      <c r="B2" s="92"/>
      <c r="C2" s="92"/>
      <c r="D2" s="92"/>
      <c r="E2" s="92"/>
      <c r="F2" s="92"/>
      <c r="G2" s="93" t="s">
        <v>177</v>
      </c>
      <c r="H2" s="93"/>
      <c r="I2" s="93"/>
      <c r="J2" s="93"/>
      <c r="K2" s="93"/>
      <c r="L2" s="93"/>
      <c r="M2" s="93"/>
      <c r="N2" s="93"/>
      <c r="O2" s="93"/>
      <c r="P2" s="93"/>
    </row>
    <row r="3" spans="1:17" ht="38.25">
      <c r="A3" s="25" t="s">
        <v>58</v>
      </c>
      <c r="B3" s="25" t="s">
        <v>185</v>
      </c>
      <c r="C3" s="25" t="s">
        <v>179</v>
      </c>
      <c r="D3" s="25" t="s">
        <v>186</v>
      </c>
      <c r="E3" s="25" t="s">
        <v>171</v>
      </c>
      <c r="F3" s="25" t="s">
        <v>187</v>
      </c>
    </row>
    <row r="4" spans="1:17" ht="29.25" customHeight="1">
      <c r="A4" s="23" t="s">
        <v>59</v>
      </c>
      <c r="B4" s="24"/>
      <c r="C4" s="24"/>
      <c r="D4" s="24"/>
      <c r="E4" s="72" t="e">
        <f>C4*100/B4</f>
        <v>#DIV/0!</v>
      </c>
      <c r="F4" s="72" t="e">
        <f>D4*100/C4</f>
        <v>#DIV/0!</v>
      </c>
      <c r="H4" s="93"/>
      <c r="I4" s="93"/>
      <c r="J4" s="93"/>
      <c r="K4" s="93"/>
      <c r="L4" s="93"/>
      <c r="M4" s="93"/>
      <c r="N4" s="93"/>
      <c r="O4" s="93"/>
      <c r="P4" s="93"/>
      <c r="Q4" s="93"/>
    </row>
  </sheetData>
  <mergeCells count="4">
    <mergeCell ref="A1:F1"/>
    <mergeCell ref="A2:F2"/>
    <mergeCell ref="H4:Q4"/>
    <mergeCell ref="G2:P2"/>
  </mergeCells>
  <pageMargins left="0.43" right="0.4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41"/>
  <sheetViews>
    <sheetView workbookViewId="0">
      <selection activeCell="D23" sqref="D23:D25"/>
    </sheetView>
  </sheetViews>
  <sheetFormatPr defaultRowHeight="15"/>
  <cols>
    <col min="1" max="1" width="4.28515625" customWidth="1"/>
    <col min="2" max="2" width="34.5703125" customWidth="1"/>
    <col min="6" max="6" width="10" customWidth="1"/>
    <col min="7" max="7" width="9.85546875" customWidth="1"/>
    <col min="8" max="8" width="9" customWidth="1"/>
  </cols>
  <sheetData>
    <row r="1" spans="1:20" ht="42.75" customHeight="1">
      <c r="A1" s="101" t="s">
        <v>150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20">
      <c r="A2" s="4" t="s">
        <v>18</v>
      </c>
    </row>
    <row r="3" spans="1:20">
      <c r="A3" s="103" t="s">
        <v>57</v>
      </c>
      <c r="B3" s="103"/>
      <c r="C3" s="103"/>
      <c r="D3" s="103"/>
      <c r="E3" s="103"/>
      <c r="F3" s="103"/>
      <c r="G3" s="103"/>
      <c r="H3" s="103"/>
      <c r="I3" s="103"/>
      <c r="J3" s="103"/>
      <c r="K3" s="93" t="s">
        <v>177</v>
      </c>
      <c r="L3" s="93"/>
      <c r="M3" s="93"/>
      <c r="N3" s="93"/>
      <c r="O3" s="93"/>
      <c r="P3" s="93"/>
      <c r="Q3" s="93"/>
      <c r="R3" s="93"/>
      <c r="S3" s="93"/>
      <c r="T3" s="93"/>
    </row>
    <row r="4" spans="1:20" ht="25.5" customHeight="1">
      <c r="A4" s="102" t="s">
        <v>2</v>
      </c>
      <c r="B4" s="102" t="s">
        <v>61</v>
      </c>
      <c r="C4" s="91" t="s">
        <v>178</v>
      </c>
      <c r="D4" s="91" t="s">
        <v>179</v>
      </c>
      <c r="E4" s="91" t="s">
        <v>180</v>
      </c>
      <c r="F4" s="91" t="s">
        <v>167</v>
      </c>
      <c r="G4" s="91" t="s">
        <v>181</v>
      </c>
      <c r="H4" s="102" t="s">
        <v>4</v>
      </c>
      <c r="I4" s="102"/>
      <c r="J4" s="102"/>
      <c r="K4" s="93"/>
      <c r="L4" s="93"/>
      <c r="M4" s="93"/>
      <c r="N4" s="93"/>
      <c r="O4" s="93"/>
      <c r="P4" s="93"/>
      <c r="Q4" s="93"/>
      <c r="R4" s="93"/>
      <c r="S4" s="93"/>
      <c r="T4" s="93"/>
    </row>
    <row r="5" spans="1:20">
      <c r="A5" s="102"/>
      <c r="B5" s="102"/>
      <c r="C5" s="91"/>
      <c r="D5" s="91"/>
      <c r="E5" s="91"/>
      <c r="F5" s="91"/>
      <c r="G5" s="91"/>
      <c r="H5" s="21" t="s">
        <v>147</v>
      </c>
      <c r="I5" s="21" t="s">
        <v>148</v>
      </c>
      <c r="J5" s="21" t="s">
        <v>174</v>
      </c>
    </row>
    <row r="6" spans="1:20">
      <c r="A6" s="17"/>
      <c r="B6" s="57" t="s">
        <v>62</v>
      </c>
      <c r="C6" s="75">
        <f>C7+C19</f>
        <v>0</v>
      </c>
      <c r="D6" s="75">
        <f t="shared" ref="D6:E6" si="0">D7+D19</f>
        <v>0</v>
      </c>
      <c r="E6" s="75">
        <f t="shared" si="0"/>
        <v>0</v>
      </c>
      <c r="F6" s="75" t="e">
        <f>D6*100/C6</f>
        <v>#DIV/0!</v>
      </c>
      <c r="G6" s="75" t="e">
        <f>E6*100/D6</f>
        <v>#DIV/0!</v>
      </c>
      <c r="H6" s="75" t="e">
        <f>H7+H19</f>
        <v>#DIV/0!</v>
      </c>
      <c r="I6" s="75" t="e">
        <f t="shared" ref="I6:J6" si="1">I7+I19</f>
        <v>#DIV/0!</v>
      </c>
      <c r="J6" s="75" t="e">
        <f t="shared" si="1"/>
        <v>#DIV/0!</v>
      </c>
    </row>
    <row r="7" spans="1:20" ht="25.5">
      <c r="A7" s="16" t="s">
        <v>35</v>
      </c>
      <c r="B7" s="57" t="s">
        <v>63</v>
      </c>
      <c r="C7" s="75">
        <f>SUM(C8:C18)</f>
        <v>0</v>
      </c>
      <c r="D7" s="75">
        <f t="shared" ref="D7:E7" si="2">SUM(D8:D18)</f>
        <v>0</v>
      </c>
      <c r="E7" s="75">
        <f t="shared" si="2"/>
        <v>0</v>
      </c>
      <c r="F7" s="75" t="e">
        <f>D7*100/C7</f>
        <v>#DIV/0!</v>
      </c>
      <c r="G7" s="75" t="e">
        <f>E7*100/D7</f>
        <v>#DIV/0!</v>
      </c>
      <c r="H7" s="75" t="e">
        <f t="shared" ref="H7:J8" si="3">C7/C6*100</f>
        <v>#DIV/0!</v>
      </c>
      <c r="I7" s="75" t="e">
        <f t="shared" si="3"/>
        <v>#DIV/0!</v>
      </c>
      <c r="J7" s="75" t="e">
        <f t="shared" si="3"/>
        <v>#DIV/0!</v>
      </c>
    </row>
    <row r="8" spans="1:20" ht="25.5">
      <c r="A8" s="17">
        <v>1</v>
      </c>
      <c r="B8" s="58" t="s">
        <v>64</v>
      </c>
      <c r="C8" s="27"/>
      <c r="D8" s="27"/>
      <c r="E8" s="27"/>
      <c r="F8" s="73" t="e">
        <f t="shared" ref="F8:F19" si="4">D8*100/C8</f>
        <v>#DIV/0!</v>
      </c>
      <c r="G8" s="73" t="e">
        <f t="shared" ref="G8:G19" si="5">E8*100/D8</f>
        <v>#DIV/0!</v>
      </c>
      <c r="H8" s="73" t="e">
        <f t="shared" si="3"/>
        <v>#DIV/0!</v>
      </c>
      <c r="I8" s="73" t="e">
        <f t="shared" si="3"/>
        <v>#DIV/0!</v>
      </c>
      <c r="J8" s="73" t="e">
        <f t="shared" si="3"/>
        <v>#DIV/0!</v>
      </c>
    </row>
    <row r="9" spans="1:20">
      <c r="A9" s="17">
        <v>2</v>
      </c>
      <c r="B9" s="58" t="s">
        <v>65</v>
      </c>
      <c r="C9" s="27"/>
      <c r="D9" s="27"/>
      <c r="E9" s="27"/>
      <c r="F9" s="73" t="e">
        <f t="shared" si="4"/>
        <v>#DIV/0!</v>
      </c>
      <c r="G9" s="73" t="e">
        <f t="shared" si="5"/>
        <v>#DIV/0!</v>
      </c>
      <c r="H9" s="73" t="e">
        <f>C9/C7*100</f>
        <v>#DIV/0!</v>
      </c>
      <c r="I9" s="73" t="e">
        <f t="shared" ref="I9:J9" si="6">D9/D7*100</f>
        <v>#DIV/0!</v>
      </c>
      <c r="J9" s="73" t="e">
        <f t="shared" si="6"/>
        <v>#DIV/0!</v>
      </c>
    </row>
    <row r="10" spans="1:20" ht="25.5">
      <c r="A10" s="17">
        <v>3</v>
      </c>
      <c r="B10" s="58" t="s">
        <v>66</v>
      </c>
      <c r="C10" s="27"/>
      <c r="D10" s="27"/>
      <c r="E10" s="27"/>
      <c r="F10" s="73" t="e">
        <f t="shared" si="4"/>
        <v>#DIV/0!</v>
      </c>
      <c r="G10" s="73" t="e">
        <f t="shared" si="5"/>
        <v>#DIV/0!</v>
      </c>
      <c r="H10" s="73" t="e">
        <f>C10/C7*100</f>
        <v>#DIV/0!</v>
      </c>
      <c r="I10" s="73" t="e">
        <f t="shared" ref="I10:J10" si="7">D10/D7*100</f>
        <v>#DIV/0!</v>
      </c>
      <c r="J10" s="73" t="e">
        <f t="shared" si="7"/>
        <v>#DIV/0!</v>
      </c>
    </row>
    <row r="11" spans="1:20" ht="25.5">
      <c r="A11" s="17">
        <v>4</v>
      </c>
      <c r="B11" s="58" t="s">
        <v>67</v>
      </c>
      <c r="C11" s="27"/>
      <c r="D11" s="27"/>
      <c r="E11" s="27"/>
      <c r="F11" s="73" t="e">
        <f t="shared" si="4"/>
        <v>#DIV/0!</v>
      </c>
      <c r="G11" s="73" t="e">
        <f t="shared" si="5"/>
        <v>#DIV/0!</v>
      </c>
      <c r="H11" s="73" t="e">
        <f>C11/C7*100</f>
        <v>#DIV/0!</v>
      </c>
      <c r="I11" s="73" t="e">
        <f t="shared" ref="I11:J11" si="8">D11/D7*100</f>
        <v>#DIV/0!</v>
      </c>
      <c r="J11" s="73" t="e">
        <f t="shared" si="8"/>
        <v>#DIV/0!</v>
      </c>
    </row>
    <row r="12" spans="1:20" ht="25.5">
      <c r="A12" s="17">
        <v>5</v>
      </c>
      <c r="B12" s="58" t="s">
        <v>68</v>
      </c>
      <c r="C12" s="27"/>
      <c r="D12" s="27"/>
      <c r="E12" s="27"/>
      <c r="F12" s="73" t="e">
        <f t="shared" si="4"/>
        <v>#DIV/0!</v>
      </c>
      <c r="G12" s="73" t="e">
        <f t="shared" si="5"/>
        <v>#DIV/0!</v>
      </c>
      <c r="H12" s="73" t="e">
        <f>C12/C7*100</f>
        <v>#DIV/0!</v>
      </c>
      <c r="I12" s="73" t="e">
        <f t="shared" ref="I12:J12" si="9">D12/D7*100</f>
        <v>#DIV/0!</v>
      </c>
      <c r="J12" s="73" t="e">
        <f t="shared" si="9"/>
        <v>#DIV/0!</v>
      </c>
    </row>
    <row r="13" spans="1:20" ht="25.5">
      <c r="A13" s="17">
        <v>6</v>
      </c>
      <c r="B13" s="58" t="s">
        <v>69</v>
      </c>
      <c r="C13" s="27"/>
      <c r="D13" s="27"/>
      <c r="E13" s="27"/>
      <c r="F13" s="73" t="e">
        <f t="shared" si="4"/>
        <v>#DIV/0!</v>
      </c>
      <c r="G13" s="73" t="e">
        <f t="shared" si="5"/>
        <v>#DIV/0!</v>
      </c>
      <c r="H13" s="73" t="e">
        <f>C13/C7*100</f>
        <v>#DIV/0!</v>
      </c>
      <c r="I13" s="73" t="e">
        <f>D13/D7*100</f>
        <v>#DIV/0!</v>
      </c>
      <c r="J13" s="73" t="e">
        <f t="shared" ref="J13" si="10">E13/E7*100</f>
        <v>#DIV/0!</v>
      </c>
    </row>
    <row r="14" spans="1:20">
      <c r="A14" s="17">
        <v>7</v>
      </c>
      <c r="B14" s="58" t="s">
        <v>70</v>
      </c>
      <c r="C14" s="27"/>
      <c r="D14" s="27"/>
      <c r="E14" s="27"/>
      <c r="F14" s="73" t="e">
        <f t="shared" si="4"/>
        <v>#DIV/0!</v>
      </c>
      <c r="G14" s="73" t="e">
        <f t="shared" si="5"/>
        <v>#DIV/0!</v>
      </c>
      <c r="H14" s="73" t="e">
        <f>C14/C7*100</f>
        <v>#DIV/0!</v>
      </c>
      <c r="I14" s="73" t="e">
        <f t="shared" ref="I14:J14" si="11">D14/D7*100</f>
        <v>#DIV/0!</v>
      </c>
      <c r="J14" s="73" t="e">
        <f t="shared" si="11"/>
        <v>#DIV/0!</v>
      </c>
    </row>
    <row r="15" spans="1:20" ht="25.5">
      <c r="A15" s="17">
        <v>8</v>
      </c>
      <c r="B15" s="58" t="s">
        <v>71</v>
      </c>
      <c r="C15" s="27"/>
      <c r="D15" s="27"/>
      <c r="E15" s="27"/>
      <c r="F15" s="73" t="e">
        <f t="shared" si="4"/>
        <v>#DIV/0!</v>
      </c>
      <c r="G15" s="73" t="e">
        <f t="shared" si="5"/>
        <v>#DIV/0!</v>
      </c>
      <c r="H15" s="73" t="e">
        <f>C15/C7*100</f>
        <v>#DIV/0!</v>
      </c>
      <c r="I15" s="73" t="e">
        <f t="shared" ref="I15:J15" si="12">D15/D7*100</f>
        <v>#DIV/0!</v>
      </c>
      <c r="J15" s="73" t="e">
        <f t="shared" si="12"/>
        <v>#DIV/0!</v>
      </c>
    </row>
    <row r="16" spans="1:20">
      <c r="A16" s="17">
        <v>9</v>
      </c>
      <c r="B16" s="58" t="s">
        <v>72</v>
      </c>
      <c r="C16" s="27"/>
      <c r="D16" s="27"/>
      <c r="E16" s="27"/>
      <c r="F16" s="73" t="e">
        <f t="shared" si="4"/>
        <v>#DIV/0!</v>
      </c>
      <c r="G16" s="73" t="e">
        <f t="shared" si="5"/>
        <v>#DIV/0!</v>
      </c>
      <c r="H16" s="73" t="e">
        <f>C16/C7*100</f>
        <v>#DIV/0!</v>
      </c>
      <c r="I16" s="73" t="e">
        <f t="shared" ref="I16:J16" si="13">D16/D7*100</f>
        <v>#DIV/0!</v>
      </c>
      <c r="J16" s="73" t="e">
        <f t="shared" si="13"/>
        <v>#DIV/0!</v>
      </c>
    </row>
    <row r="17" spans="1:11" ht="25.5">
      <c r="A17" s="17">
        <v>10</v>
      </c>
      <c r="B17" s="58" t="s">
        <v>73</v>
      </c>
      <c r="C17" s="27"/>
      <c r="D17" s="27"/>
      <c r="E17" s="27"/>
      <c r="F17" s="73" t="e">
        <f t="shared" si="4"/>
        <v>#DIV/0!</v>
      </c>
      <c r="G17" s="73" t="e">
        <f t="shared" si="5"/>
        <v>#DIV/0!</v>
      </c>
      <c r="H17" s="73" t="e">
        <f>C17/C7*100</f>
        <v>#DIV/0!</v>
      </c>
      <c r="I17" s="73" t="e">
        <f t="shared" ref="I17" si="14">D17/D7*100</f>
        <v>#DIV/0!</v>
      </c>
      <c r="J17" s="73" t="e">
        <f>E17/E7*100</f>
        <v>#DIV/0!</v>
      </c>
    </row>
    <row r="18" spans="1:11" ht="25.5">
      <c r="A18" s="17">
        <v>11</v>
      </c>
      <c r="B18" s="58" t="s">
        <v>74</v>
      </c>
      <c r="C18" s="27"/>
      <c r="D18" s="27"/>
      <c r="E18" s="27"/>
      <c r="F18" s="73" t="e">
        <f t="shared" si="4"/>
        <v>#DIV/0!</v>
      </c>
      <c r="G18" s="73" t="e">
        <f t="shared" si="5"/>
        <v>#DIV/0!</v>
      </c>
      <c r="H18" s="73" t="e">
        <f>C18/C7*100</f>
        <v>#DIV/0!</v>
      </c>
      <c r="I18" s="73" t="e">
        <f t="shared" ref="I18:J18" si="15">D18/D7*100</f>
        <v>#DIV/0!</v>
      </c>
      <c r="J18" s="73" t="e">
        <f t="shared" si="15"/>
        <v>#DIV/0!</v>
      </c>
    </row>
    <row r="19" spans="1:11" ht="25.5">
      <c r="A19" s="16" t="s">
        <v>44</v>
      </c>
      <c r="B19" s="57" t="s">
        <v>75</v>
      </c>
      <c r="C19" s="11"/>
      <c r="D19" s="11"/>
      <c r="E19" s="11"/>
      <c r="F19" s="75" t="e">
        <f t="shared" si="4"/>
        <v>#DIV/0!</v>
      </c>
      <c r="G19" s="75" t="e">
        <f t="shared" si="5"/>
        <v>#DIV/0!</v>
      </c>
      <c r="H19" s="75" t="e">
        <f>C19/C6*100</f>
        <v>#DIV/0!</v>
      </c>
      <c r="I19" s="75" t="e">
        <f>D19/D6*100</f>
        <v>#DIV/0!</v>
      </c>
      <c r="J19" s="75" t="e">
        <f>E19/E6*100</f>
        <v>#DIV/0!</v>
      </c>
    </row>
    <row r="21" spans="1:11">
      <c r="A21" s="5" t="s">
        <v>32</v>
      </c>
    </row>
    <row r="22" spans="1:11" ht="15" customHeight="1">
      <c r="A22" s="104" t="s">
        <v>161</v>
      </c>
      <c r="B22" s="104"/>
      <c r="C22" s="104"/>
      <c r="D22" s="104"/>
      <c r="E22" s="104"/>
      <c r="F22" s="104"/>
      <c r="G22" s="104"/>
      <c r="H22" s="104"/>
      <c r="I22" s="104"/>
      <c r="J22" s="104"/>
    </row>
    <row r="23" spans="1:11">
      <c r="A23" s="102" t="s">
        <v>2</v>
      </c>
      <c r="B23" s="102" t="s">
        <v>61</v>
      </c>
      <c r="C23" s="102" t="s">
        <v>172</v>
      </c>
      <c r="D23" s="102" t="s">
        <v>164</v>
      </c>
      <c r="E23" s="102" t="s">
        <v>170</v>
      </c>
      <c r="F23" s="102" t="s">
        <v>173</v>
      </c>
      <c r="G23" s="102" t="s">
        <v>171</v>
      </c>
      <c r="H23" s="102" t="s">
        <v>4</v>
      </c>
      <c r="I23" s="102"/>
      <c r="J23" s="102"/>
      <c r="K23" s="1"/>
    </row>
    <row r="24" spans="1:11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"/>
    </row>
    <row r="25" spans="1:11">
      <c r="A25" s="102"/>
      <c r="B25" s="102"/>
      <c r="C25" s="102"/>
      <c r="D25" s="102"/>
      <c r="E25" s="102"/>
      <c r="F25" s="102"/>
      <c r="G25" s="102"/>
      <c r="H25" s="59" t="s">
        <v>17</v>
      </c>
      <c r="I25" s="59" t="s">
        <v>147</v>
      </c>
      <c r="J25" s="59" t="s">
        <v>148</v>
      </c>
      <c r="K25" s="1"/>
    </row>
    <row r="26" spans="1:11">
      <c r="A26" s="16"/>
      <c r="B26" s="57" t="s">
        <v>62</v>
      </c>
      <c r="C26" s="11">
        <f>C27+C41</f>
        <v>0</v>
      </c>
      <c r="D26" s="11">
        <f>D27+D41</f>
        <v>0</v>
      </c>
      <c r="E26" s="11">
        <f t="shared" ref="E26" si="16">E27+E41</f>
        <v>0</v>
      </c>
      <c r="F26" s="11" t="e">
        <f>D26*100/C26</f>
        <v>#DIV/0!</v>
      </c>
      <c r="G26" s="11" t="e">
        <f>E26*100/D26</f>
        <v>#DIV/0!</v>
      </c>
      <c r="H26" s="11" t="e">
        <f>H27+H41</f>
        <v>#DIV/0!</v>
      </c>
      <c r="I26" s="11" t="e">
        <f t="shared" ref="I26:J26" si="17">I27+I41</f>
        <v>#DIV/0!</v>
      </c>
      <c r="J26" s="11" t="e">
        <f t="shared" si="17"/>
        <v>#DIV/0!</v>
      </c>
      <c r="K26" s="1"/>
    </row>
    <row r="27" spans="1:11" ht="25.5">
      <c r="A27" s="16" t="s">
        <v>35</v>
      </c>
      <c r="B27" s="57" t="s">
        <v>76</v>
      </c>
      <c r="C27" s="11">
        <f>C28+C36</f>
        <v>0</v>
      </c>
      <c r="D27" s="11">
        <f>D28+D36</f>
        <v>0</v>
      </c>
      <c r="E27" s="11">
        <f t="shared" ref="E27" si="18">E28+E36</f>
        <v>0</v>
      </c>
      <c r="F27" s="11" t="e">
        <f t="shared" ref="F27:G41" si="19">D27*100/C27</f>
        <v>#DIV/0!</v>
      </c>
      <c r="G27" s="11" t="e">
        <f t="shared" si="19"/>
        <v>#DIV/0!</v>
      </c>
      <c r="H27" s="11" t="e">
        <f>+H28+H36</f>
        <v>#DIV/0!</v>
      </c>
      <c r="I27" s="11" t="e">
        <f t="shared" ref="I27:J27" si="20">+I28+I36</f>
        <v>#DIV/0!</v>
      </c>
      <c r="J27" s="11" t="e">
        <f t="shared" si="20"/>
        <v>#DIV/0!</v>
      </c>
      <c r="K27" s="1"/>
    </row>
    <row r="28" spans="1:11" ht="25.5">
      <c r="A28" s="16" t="s">
        <v>77</v>
      </c>
      <c r="B28" s="60" t="s">
        <v>78</v>
      </c>
      <c r="C28" s="11">
        <f>SUM(C29:C35)</f>
        <v>0</v>
      </c>
      <c r="D28" s="11">
        <f t="shared" ref="D28:E28" si="21">SUM(D29:D35)</f>
        <v>0</v>
      </c>
      <c r="E28" s="11">
        <f t="shared" si="21"/>
        <v>0</v>
      </c>
      <c r="F28" s="11" t="e">
        <f t="shared" si="19"/>
        <v>#DIV/0!</v>
      </c>
      <c r="G28" s="11" t="e">
        <f t="shared" si="19"/>
        <v>#DIV/0!</v>
      </c>
      <c r="H28" s="11" t="e">
        <f>C28/C27*100</f>
        <v>#DIV/0!</v>
      </c>
      <c r="I28" s="11" t="e">
        <f t="shared" ref="I28:J29" si="22">D28/D27*100</f>
        <v>#DIV/0!</v>
      </c>
      <c r="J28" s="11" t="e">
        <f t="shared" si="22"/>
        <v>#DIV/0!</v>
      </c>
      <c r="K28" s="1"/>
    </row>
    <row r="29" spans="1:11" ht="27" customHeight="1">
      <c r="A29" s="17">
        <v>1</v>
      </c>
      <c r="B29" s="58" t="s">
        <v>79</v>
      </c>
      <c r="C29" s="27"/>
      <c r="D29" s="27"/>
      <c r="E29" s="27"/>
      <c r="F29" s="27" t="e">
        <f t="shared" si="19"/>
        <v>#DIV/0!</v>
      </c>
      <c r="G29" s="27" t="e">
        <f t="shared" si="19"/>
        <v>#DIV/0!</v>
      </c>
      <c r="H29" s="27" t="e">
        <f>C29/C28*100</f>
        <v>#DIV/0!</v>
      </c>
      <c r="I29" s="27" t="e">
        <f t="shared" si="22"/>
        <v>#DIV/0!</v>
      </c>
      <c r="J29" s="27" t="e">
        <f t="shared" si="22"/>
        <v>#DIV/0!</v>
      </c>
      <c r="K29" s="1"/>
    </row>
    <row r="30" spans="1:11" ht="26.45" customHeight="1">
      <c r="A30" s="17">
        <v>2</v>
      </c>
      <c r="B30" s="58" t="s">
        <v>80</v>
      </c>
      <c r="C30" s="27"/>
      <c r="D30" s="27"/>
      <c r="E30" s="27"/>
      <c r="F30" s="27" t="e">
        <f t="shared" si="19"/>
        <v>#DIV/0!</v>
      </c>
      <c r="G30" s="27" t="e">
        <f t="shared" si="19"/>
        <v>#DIV/0!</v>
      </c>
      <c r="H30" s="27" t="e">
        <f>C30/C28*100</f>
        <v>#DIV/0!</v>
      </c>
      <c r="I30" s="27" t="e">
        <f t="shared" ref="I30:J30" si="23">D30/D28*100</f>
        <v>#DIV/0!</v>
      </c>
      <c r="J30" s="27" t="e">
        <f t="shared" si="23"/>
        <v>#DIV/0!</v>
      </c>
      <c r="K30" s="1"/>
    </row>
    <row r="31" spans="1:11" ht="18" customHeight="1">
      <c r="A31" s="17">
        <v>3</v>
      </c>
      <c r="B31" s="58" t="s">
        <v>81</v>
      </c>
      <c r="C31" s="27"/>
      <c r="D31" s="27"/>
      <c r="E31" s="27"/>
      <c r="F31" s="27" t="e">
        <f t="shared" si="19"/>
        <v>#DIV/0!</v>
      </c>
      <c r="G31" s="27" t="e">
        <f t="shared" si="19"/>
        <v>#DIV/0!</v>
      </c>
      <c r="H31" s="27" t="e">
        <f>C31/C28*100</f>
        <v>#DIV/0!</v>
      </c>
      <c r="I31" s="27" t="e">
        <f t="shared" ref="I31:J31" si="24">D31/D28*100</f>
        <v>#DIV/0!</v>
      </c>
      <c r="J31" s="27" t="e">
        <f t="shared" si="24"/>
        <v>#DIV/0!</v>
      </c>
      <c r="K31" s="1"/>
    </row>
    <row r="32" spans="1:11" ht="16.899999999999999" customHeight="1">
      <c r="A32" s="17">
        <v>4</v>
      </c>
      <c r="B32" s="58" t="s">
        <v>82</v>
      </c>
      <c r="C32" s="27"/>
      <c r="D32" s="27"/>
      <c r="E32" s="27"/>
      <c r="F32" s="27" t="e">
        <f t="shared" si="19"/>
        <v>#DIV/0!</v>
      </c>
      <c r="G32" s="27" t="e">
        <f t="shared" si="19"/>
        <v>#DIV/0!</v>
      </c>
      <c r="H32" s="27" t="e">
        <f>C32/C28*100</f>
        <v>#DIV/0!</v>
      </c>
      <c r="I32" s="27" t="e">
        <f t="shared" ref="I32:J32" si="25">D32/D28*100</f>
        <v>#DIV/0!</v>
      </c>
      <c r="J32" s="27" t="e">
        <f t="shared" si="25"/>
        <v>#DIV/0!</v>
      </c>
      <c r="K32" s="1"/>
    </row>
    <row r="33" spans="1:11" ht="15" customHeight="1">
      <c r="A33" s="17">
        <v>5</v>
      </c>
      <c r="B33" s="58" t="s">
        <v>83</v>
      </c>
      <c r="C33" s="27"/>
      <c r="D33" s="27"/>
      <c r="E33" s="27"/>
      <c r="F33" s="27" t="e">
        <f t="shared" si="19"/>
        <v>#DIV/0!</v>
      </c>
      <c r="G33" s="27" t="e">
        <f t="shared" si="19"/>
        <v>#DIV/0!</v>
      </c>
      <c r="H33" s="27" t="e">
        <f>C33/C28*100</f>
        <v>#DIV/0!</v>
      </c>
      <c r="I33" s="27" t="e">
        <f t="shared" ref="I33:J33" si="26">D33/D28*100</f>
        <v>#DIV/0!</v>
      </c>
      <c r="J33" s="27" t="e">
        <f t="shared" si="26"/>
        <v>#DIV/0!</v>
      </c>
      <c r="K33" s="1"/>
    </row>
    <row r="34" spans="1:11" ht="30" customHeight="1">
      <c r="A34" s="17">
        <v>6</v>
      </c>
      <c r="B34" s="58" t="s">
        <v>84</v>
      </c>
      <c r="C34" s="27"/>
      <c r="D34" s="27"/>
      <c r="E34" s="27"/>
      <c r="F34" s="27" t="e">
        <f t="shared" si="19"/>
        <v>#DIV/0!</v>
      </c>
      <c r="G34" s="27" t="e">
        <f t="shared" si="19"/>
        <v>#DIV/0!</v>
      </c>
      <c r="H34" s="27" t="e">
        <f>C34/C28*100</f>
        <v>#DIV/0!</v>
      </c>
      <c r="I34" s="27" t="e">
        <f t="shared" ref="I34" si="27">D34/D28*100</f>
        <v>#DIV/0!</v>
      </c>
      <c r="J34" s="27" t="e">
        <f>E34/E28*100</f>
        <v>#DIV/0!</v>
      </c>
      <c r="K34" s="1"/>
    </row>
    <row r="35" spans="1:11" ht="16.899999999999999" customHeight="1">
      <c r="A35" s="17">
        <v>7</v>
      </c>
      <c r="B35" s="58" t="s">
        <v>85</v>
      </c>
      <c r="C35" s="27"/>
      <c r="D35" s="27"/>
      <c r="E35" s="27"/>
      <c r="F35" s="27" t="e">
        <f t="shared" si="19"/>
        <v>#DIV/0!</v>
      </c>
      <c r="G35" s="27" t="e">
        <f t="shared" si="19"/>
        <v>#DIV/0!</v>
      </c>
      <c r="H35" s="27" t="e">
        <f>C35/C28*100</f>
        <v>#DIV/0!</v>
      </c>
      <c r="I35" s="27" t="e">
        <f t="shared" ref="I35:J35" si="28">D35/D28*100</f>
        <v>#DIV/0!</v>
      </c>
      <c r="J35" s="27" t="e">
        <f t="shared" si="28"/>
        <v>#DIV/0!</v>
      </c>
      <c r="K35" s="1"/>
    </row>
    <row r="36" spans="1:11" ht="38.25">
      <c r="A36" s="16" t="s">
        <v>86</v>
      </c>
      <c r="B36" s="60" t="s">
        <v>87</v>
      </c>
      <c r="C36" s="11">
        <f>SUM(C37:C40)</f>
        <v>0</v>
      </c>
      <c r="D36" s="11">
        <f t="shared" ref="D36:E36" si="29">SUM(D37:D40)</f>
        <v>0</v>
      </c>
      <c r="E36" s="11">
        <f t="shared" si="29"/>
        <v>0</v>
      </c>
      <c r="F36" s="11" t="e">
        <f t="shared" si="19"/>
        <v>#DIV/0!</v>
      </c>
      <c r="G36" s="11" t="e">
        <f t="shared" si="19"/>
        <v>#DIV/0!</v>
      </c>
      <c r="H36" s="11" t="e">
        <f>C36/C27*100</f>
        <v>#DIV/0!</v>
      </c>
      <c r="I36" s="11" t="e">
        <f>D36/D27*100</f>
        <v>#DIV/0!</v>
      </c>
      <c r="J36" s="11" t="e">
        <f>E36/E27*100</f>
        <v>#DIV/0!</v>
      </c>
      <c r="K36" s="1"/>
    </row>
    <row r="37" spans="1:11" ht="16.899999999999999" customHeight="1">
      <c r="A37" s="17">
        <v>1</v>
      </c>
      <c r="B37" s="58" t="s">
        <v>88</v>
      </c>
      <c r="C37" s="27"/>
      <c r="D37" s="27"/>
      <c r="E37" s="27"/>
      <c r="F37" s="27" t="e">
        <f t="shared" si="19"/>
        <v>#DIV/0!</v>
      </c>
      <c r="G37" s="27" t="e">
        <f t="shared" si="19"/>
        <v>#DIV/0!</v>
      </c>
      <c r="H37" s="27" t="e">
        <f>C37/C36*100</f>
        <v>#DIV/0!</v>
      </c>
      <c r="I37" s="27" t="e">
        <f t="shared" ref="I37" si="30">D37/D36*100</f>
        <v>#DIV/0!</v>
      </c>
      <c r="J37" s="27" t="e">
        <f>E37/E36*100</f>
        <v>#DIV/0!</v>
      </c>
      <c r="K37" s="1"/>
    </row>
    <row r="38" spans="1:11" ht="19.899999999999999" customHeight="1">
      <c r="A38" s="17">
        <v>2</v>
      </c>
      <c r="B38" s="58" t="s">
        <v>89</v>
      </c>
      <c r="C38" s="27"/>
      <c r="D38" s="27"/>
      <c r="E38" s="27"/>
      <c r="F38" s="27" t="e">
        <f t="shared" si="19"/>
        <v>#DIV/0!</v>
      </c>
      <c r="G38" s="27" t="e">
        <f t="shared" si="19"/>
        <v>#DIV/0!</v>
      </c>
      <c r="H38" s="27" t="e">
        <f>C38/C36*100</f>
        <v>#DIV/0!</v>
      </c>
      <c r="I38" s="27" t="e">
        <f t="shared" ref="I38" si="31">D38/D36*100</f>
        <v>#DIV/0!</v>
      </c>
      <c r="J38" s="27" t="e">
        <f>E38/E36*100</f>
        <v>#DIV/0!</v>
      </c>
      <c r="K38" s="1"/>
    </row>
    <row r="39" spans="1:11" ht="17.45" customHeight="1">
      <c r="A39" s="17">
        <v>3</v>
      </c>
      <c r="B39" s="58" t="s">
        <v>90</v>
      </c>
      <c r="C39" s="27"/>
      <c r="D39" s="27"/>
      <c r="E39" s="27"/>
      <c r="F39" s="27" t="e">
        <f t="shared" si="19"/>
        <v>#DIV/0!</v>
      </c>
      <c r="G39" s="27" t="e">
        <f t="shared" si="19"/>
        <v>#DIV/0!</v>
      </c>
      <c r="H39" s="27" t="e">
        <f>C39/C36*100</f>
        <v>#DIV/0!</v>
      </c>
      <c r="I39" s="27" t="e">
        <f t="shared" ref="I39" si="32">D39/D36*100</f>
        <v>#DIV/0!</v>
      </c>
      <c r="J39" s="27" t="e">
        <f>E39/E36*100</f>
        <v>#DIV/0!</v>
      </c>
      <c r="K39" s="1"/>
    </row>
    <row r="40" spans="1:11" ht="19.149999999999999" customHeight="1">
      <c r="A40" s="17">
        <v>4</v>
      </c>
      <c r="B40" s="58" t="s">
        <v>91</v>
      </c>
      <c r="C40" s="27"/>
      <c r="D40" s="27"/>
      <c r="E40" s="27"/>
      <c r="F40" s="27" t="e">
        <f t="shared" si="19"/>
        <v>#DIV/0!</v>
      </c>
      <c r="G40" s="27" t="e">
        <f t="shared" si="19"/>
        <v>#DIV/0!</v>
      </c>
      <c r="H40" s="27" t="e">
        <f>C40/C36*100</f>
        <v>#DIV/0!</v>
      </c>
      <c r="I40" s="27" t="e">
        <f t="shared" ref="I40" si="33">D40/D36*100</f>
        <v>#DIV/0!</v>
      </c>
      <c r="J40" s="27" t="e">
        <f>E40/E36*100</f>
        <v>#DIV/0!</v>
      </c>
      <c r="K40" s="1"/>
    </row>
    <row r="41" spans="1:11" ht="25.5">
      <c r="A41" s="16" t="s">
        <v>44</v>
      </c>
      <c r="B41" s="57" t="s">
        <v>75</v>
      </c>
      <c r="C41" s="14"/>
      <c r="D41" s="14"/>
      <c r="E41" s="11"/>
      <c r="F41" s="11" t="e">
        <f t="shared" si="19"/>
        <v>#DIV/0!</v>
      </c>
      <c r="G41" s="11" t="e">
        <f t="shared" si="19"/>
        <v>#DIV/0!</v>
      </c>
      <c r="H41" s="11" t="e">
        <f>C41*100/C26</f>
        <v>#DIV/0!</v>
      </c>
      <c r="I41" s="11" t="e">
        <f>D41*100/D26</f>
        <v>#DIV/0!</v>
      </c>
      <c r="J41" s="11" t="e">
        <f t="shared" ref="J41" si="34">E41*100/E26</f>
        <v>#DIV/0!</v>
      </c>
      <c r="K41" s="1"/>
    </row>
  </sheetData>
  <mergeCells count="21">
    <mergeCell ref="A22:J22"/>
    <mergeCell ref="E4:E5"/>
    <mergeCell ref="F4:F5"/>
    <mergeCell ref="K4:T4"/>
    <mergeCell ref="K3:T3"/>
    <mergeCell ref="A1:J1"/>
    <mergeCell ref="G4:G5"/>
    <mergeCell ref="H4:J4"/>
    <mergeCell ref="A3:J3"/>
    <mergeCell ref="F23:F25"/>
    <mergeCell ref="G23:G25"/>
    <mergeCell ref="H23:J24"/>
    <mergeCell ref="A4:A5"/>
    <mergeCell ref="B4:B5"/>
    <mergeCell ref="C4:C5"/>
    <mergeCell ref="D4:D5"/>
    <mergeCell ref="A23:A25"/>
    <mergeCell ref="B23:B25"/>
    <mergeCell ref="C23:C25"/>
    <mergeCell ref="D23:D25"/>
    <mergeCell ref="E23:E25"/>
  </mergeCells>
  <pageMargins left="0.34" right="0.34" top="0.26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K6" sqref="K6"/>
    </sheetView>
  </sheetViews>
  <sheetFormatPr defaultRowHeight="15"/>
  <cols>
    <col min="1" max="1" width="5" customWidth="1"/>
    <col min="2" max="2" width="40.5703125" customWidth="1"/>
  </cols>
  <sheetData>
    <row r="1" spans="1:18" ht="71.45" customHeight="1">
      <c r="A1" s="101" t="s">
        <v>141</v>
      </c>
      <c r="B1" s="101"/>
      <c r="C1" s="101"/>
      <c r="D1" s="101"/>
      <c r="E1" s="101"/>
      <c r="F1" s="101"/>
      <c r="G1" s="101"/>
      <c r="H1" s="101"/>
    </row>
    <row r="2" spans="1:18" ht="17.25">
      <c r="A2" s="106" t="s">
        <v>92</v>
      </c>
      <c r="B2" s="106"/>
      <c r="C2" s="106"/>
      <c r="D2" s="106"/>
      <c r="E2" s="106"/>
      <c r="F2" s="106"/>
      <c r="G2" s="106"/>
      <c r="H2" s="106"/>
    </row>
    <row r="3" spans="1:18" ht="17.25">
      <c r="A3" s="106" t="s">
        <v>188</v>
      </c>
      <c r="B3" s="106"/>
      <c r="C3" s="106"/>
      <c r="D3" s="106"/>
      <c r="E3" s="106"/>
      <c r="F3" s="106"/>
      <c r="G3" s="106"/>
      <c r="H3" s="106"/>
    </row>
    <row r="4" spans="1:18" ht="15" customHeight="1">
      <c r="A4" s="104" t="s">
        <v>161</v>
      </c>
      <c r="B4" s="104"/>
      <c r="C4" s="104"/>
      <c r="D4" s="104"/>
      <c r="E4" s="104"/>
      <c r="F4" s="104"/>
      <c r="G4" s="104"/>
      <c r="H4" s="104"/>
      <c r="I4" s="93" t="s">
        <v>177</v>
      </c>
      <c r="J4" s="93"/>
      <c r="K4" s="93"/>
      <c r="L4" s="93"/>
      <c r="M4" s="93"/>
      <c r="N4" s="93"/>
      <c r="O4" s="93"/>
      <c r="P4" s="93"/>
      <c r="Q4" s="93"/>
      <c r="R4" s="93"/>
    </row>
    <row r="5" spans="1:18" ht="38.25" customHeight="1">
      <c r="A5" s="105" t="s">
        <v>2</v>
      </c>
      <c r="B5" s="102" t="s">
        <v>61</v>
      </c>
      <c r="C5" s="102" t="s">
        <v>93</v>
      </c>
      <c r="D5" s="102"/>
      <c r="E5" s="102"/>
      <c r="F5" s="102"/>
      <c r="G5" s="102"/>
      <c r="H5" s="102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 ht="104.45" customHeight="1">
      <c r="A6" s="105"/>
      <c r="B6" s="102"/>
      <c r="C6" s="61" t="s">
        <v>94</v>
      </c>
      <c r="D6" s="61" t="s">
        <v>151</v>
      </c>
      <c r="E6" s="61" t="s">
        <v>152</v>
      </c>
      <c r="F6" s="61" t="s">
        <v>153</v>
      </c>
      <c r="G6" s="61" t="s">
        <v>154</v>
      </c>
      <c r="H6" s="62" t="s">
        <v>95</v>
      </c>
    </row>
    <row r="7" spans="1:18">
      <c r="A7" s="16"/>
      <c r="B7" s="57" t="s">
        <v>62</v>
      </c>
      <c r="C7" s="75">
        <f>C8+C22</f>
        <v>0</v>
      </c>
      <c r="D7" s="75">
        <f t="shared" ref="D7:G7" si="0">D8+D22</f>
        <v>0</v>
      </c>
      <c r="E7" s="75">
        <f t="shared" si="0"/>
        <v>0</v>
      </c>
      <c r="F7" s="75">
        <f t="shared" si="0"/>
        <v>0</v>
      </c>
      <c r="G7" s="75">
        <f t="shared" si="0"/>
        <v>0</v>
      </c>
      <c r="H7" s="75">
        <f t="shared" ref="H7:H22" si="1">SUM(C7:G7)</f>
        <v>0</v>
      </c>
    </row>
    <row r="8" spans="1:18" ht="25.5">
      <c r="A8" s="16" t="s">
        <v>35</v>
      </c>
      <c r="B8" s="57" t="s">
        <v>76</v>
      </c>
      <c r="C8" s="75">
        <f>C9+C17</f>
        <v>0</v>
      </c>
      <c r="D8" s="75">
        <f t="shared" ref="D8:G8" si="2">D9+D17</f>
        <v>0</v>
      </c>
      <c r="E8" s="75">
        <f t="shared" si="2"/>
        <v>0</v>
      </c>
      <c r="F8" s="75">
        <f t="shared" si="2"/>
        <v>0</v>
      </c>
      <c r="G8" s="75">
        <f t="shared" si="2"/>
        <v>0</v>
      </c>
      <c r="H8" s="75">
        <f t="shared" si="1"/>
        <v>0</v>
      </c>
    </row>
    <row r="9" spans="1:18" ht="25.5">
      <c r="A9" s="16" t="s">
        <v>77</v>
      </c>
      <c r="B9" s="60" t="s">
        <v>78</v>
      </c>
      <c r="C9" s="75">
        <f>SUM(C10:C16)</f>
        <v>0</v>
      </c>
      <c r="D9" s="75">
        <f t="shared" ref="D9:G9" si="3">SUM(D10:D16)</f>
        <v>0</v>
      </c>
      <c r="E9" s="75">
        <f t="shared" si="3"/>
        <v>0</v>
      </c>
      <c r="F9" s="75">
        <f t="shared" si="3"/>
        <v>0</v>
      </c>
      <c r="G9" s="75">
        <f t="shared" si="3"/>
        <v>0</v>
      </c>
      <c r="H9" s="75">
        <f t="shared" si="1"/>
        <v>0</v>
      </c>
    </row>
    <row r="10" spans="1:18">
      <c r="A10" s="17">
        <v>1</v>
      </c>
      <c r="B10" s="58" t="s">
        <v>79</v>
      </c>
      <c r="C10" s="27"/>
      <c r="D10" s="27"/>
      <c r="E10" s="27"/>
      <c r="F10" s="27"/>
      <c r="G10" s="27"/>
      <c r="H10" s="73">
        <f t="shared" si="1"/>
        <v>0</v>
      </c>
    </row>
    <row r="11" spans="1:18" ht="25.5">
      <c r="A11" s="17">
        <v>2</v>
      </c>
      <c r="B11" s="58" t="s">
        <v>80</v>
      </c>
      <c r="C11" s="27"/>
      <c r="D11" s="27"/>
      <c r="E11" s="27"/>
      <c r="F11" s="27"/>
      <c r="G11" s="27"/>
      <c r="H11" s="73">
        <f t="shared" si="1"/>
        <v>0</v>
      </c>
    </row>
    <row r="12" spans="1:18">
      <c r="A12" s="17">
        <v>3</v>
      </c>
      <c r="B12" s="58" t="s">
        <v>81</v>
      </c>
      <c r="C12" s="27"/>
      <c r="D12" s="27"/>
      <c r="E12" s="27"/>
      <c r="F12" s="27"/>
      <c r="G12" s="27"/>
      <c r="H12" s="73">
        <f t="shared" si="1"/>
        <v>0</v>
      </c>
    </row>
    <row r="13" spans="1:18">
      <c r="A13" s="17">
        <v>4</v>
      </c>
      <c r="B13" s="58" t="s">
        <v>82</v>
      </c>
      <c r="C13" s="27"/>
      <c r="D13" s="27"/>
      <c r="E13" s="27"/>
      <c r="F13" s="27"/>
      <c r="G13" s="27"/>
      <c r="H13" s="73">
        <f t="shared" si="1"/>
        <v>0</v>
      </c>
    </row>
    <row r="14" spans="1:18">
      <c r="A14" s="17">
        <v>5</v>
      </c>
      <c r="B14" s="58" t="s">
        <v>83</v>
      </c>
      <c r="C14" s="27"/>
      <c r="D14" s="27"/>
      <c r="E14" s="27"/>
      <c r="F14" s="27"/>
      <c r="G14" s="27"/>
      <c r="H14" s="73">
        <f t="shared" si="1"/>
        <v>0</v>
      </c>
    </row>
    <row r="15" spans="1:18" ht="25.5">
      <c r="A15" s="17">
        <v>6</v>
      </c>
      <c r="B15" s="58" t="s">
        <v>84</v>
      </c>
      <c r="C15" s="27"/>
      <c r="D15" s="27"/>
      <c r="E15" s="27"/>
      <c r="F15" s="27"/>
      <c r="G15" s="27"/>
      <c r="H15" s="73">
        <f t="shared" si="1"/>
        <v>0</v>
      </c>
    </row>
    <row r="16" spans="1:18">
      <c r="A16" s="17">
        <v>7</v>
      </c>
      <c r="B16" s="58" t="s">
        <v>85</v>
      </c>
      <c r="C16" s="27"/>
      <c r="D16" s="27"/>
      <c r="E16" s="27"/>
      <c r="F16" s="27"/>
      <c r="G16" s="27"/>
      <c r="H16" s="73">
        <f t="shared" si="1"/>
        <v>0</v>
      </c>
    </row>
    <row r="17" spans="1:8" ht="25.5">
      <c r="A17" s="16" t="s">
        <v>86</v>
      </c>
      <c r="B17" s="60" t="s">
        <v>87</v>
      </c>
      <c r="C17" s="75">
        <f>SUM(C18:C21)</f>
        <v>0</v>
      </c>
      <c r="D17" s="75">
        <f t="shared" ref="D17:G17" si="4">SUM(D18:D21)</f>
        <v>0</v>
      </c>
      <c r="E17" s="75">
        <f t="shared" si="4"/>
        <v>0</v>
      </c>
      <c r="F17" s="75">
        <f t="shared" si="4"/>
        <v>0</v>
      </c>
      <c r="G17" s="75">
        <f t="shared" si="4"/>
        <v>0</v>
      </c>
      <c r="H17" s="75">
        <f t="shared" si="1"/>
        <v>0</v>
      </c>
    </row>
    <row r="18" spans="1:8">
      <c r="A18" s="17">
        <v>1</v>
      </c>
      <c r="B18" s="58" t="s">
        <v>88</v>
      </c>
      <c r="C18" s="27"/>
      <c r="D18" s="27"/>
      <c r="E18" s="27"/>
      <c r="F18" s="27"/>
      <c r="G18" s="27"/>
      <c r="H18" s="73">
        <f t="shared" si="1"/>
        <v>0</v>
      </c>
    </row>
    <row r="19" spans="1:8">
      <c r="A19" s="17">
        <v>2</v>
      </c>
      <c r="B19" s="58" t="s">
        <v>89</v>
      </c>
      <c r="C19" s="27"/>
      <c r="D19" s="27"/>
      <c r="E19" s="27"/>
      <c r="F19" s="27"/>
      <c r="G19" s="27"/>
      <c r="H19" s="73">
        <f t="shared" si="1"/>
        <v>0</v>
      </c>
    </row>
    <row r="20" spans="1:8">
      <c r="A20" s="17">
        <v>3</v>
      </c>
      <c r="B20" s="58" t="s">
        <v>90</v>
      </c>
      <c r="C20" s="27"/>
      <c r="D20" s="27"/>
      <c r="E20" s="27"/>
      <c r="F20" s="27"/>
      <c r="G20" s="27"/>
      <c r="H20" s="73">
        <f t="shared" si="1"/>
        <v>0</v>
      </c>
    </row>
    <row r="21" spans="1:8">
      <c r="A21" s="17">
        <v>4</v>
      </c>
      <c r="B21" s="58" t="s">
        <v>91</v>
      </c>
      <c r="C21" s="27"/>
      <c r="D21" s="27"/>
      <c r="E21" s="27"/>
      <c r="F21" s="27"/>
      <c r="G21" s="27"/>
      <c r="H21" s="73">
        <f t="shared" si="1"/>
        <v>0</v>
      </c>
    </row>
    <row r="22" spans="1:8" ht="25.5">
      <c r="A22" s="16" t="s">
        <v>44</v>
      </c>
      <c r="B22" s="57" t="s">
        <v>75</v>
      </c>
      <c r="C22" s="14"/>
      <c r="D22" s="14"/>
      <c r="E22" s="14"/>
      <c r="F22" s="14"/>
      <c r="G22" s="14"/>
      <c r="H22" s="75">
        <f t="shared" si="1"/>
        <v>0</v>
      </c>
    </row>
    <row r="23" spans="1:8">
      <c r="A23" s="6"/>
      <c r="B23" s="6"/>
      <c r="C23" s="6"/>
      <c r="D23" s="6"/>
      <c r="E23" s="6"/>
      <c r="F23" s="6"/>
      <c r="G23" s="6"/>
      <c r="H23" s="6"/>
    </row>
    <row r="25" spans="1:8" ht="39.75" customHeight="1"/>
    <row r="26" spans="1:8" ht="21.75" customHeight="1"/>
  </sheetData>
  <mergeCells count="9">
    <mergeCell ref="I5:R5"/>
    <mergeCell ref="I4:R4"/>
    <mergeCell ref="A1:H1"/>
    <mergeCell ref="A5:A6"/>
    <mergeCell ref="B5:B6"/>
    <mergeCell ref="C5:H5"/>
    <mergeCell ref="A2:H2"/>
    <mergeCell ref="A3:H3"/>
    <mergeCell ref="A4:H4"/>
  </mergeCells>
  <pageMargins left="0.45" right="0.28000000000000003" top="0.34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I4" sqref="I4:R4"/>
    </sheetView>
  </sheetViews>
  <sheetFormatPr defaultColWidth="8.85546875" defaultRowHeight="15"/>
  <cols>
    <col min="1" max="1" width="5" style="19" customWidth="1"/>
    <col min="2" max="2" width="40.5703125" style="19" customWidth="1"/>
    <col min="3" max="16384" width="8.85546875" style="19"/>
  </cols>
  <sheetData>
    <row r="1" spans="1:18" ht="17.25">
      <c r="A1" s="107" t="s">
        <v>96</v>
      </c>
      <c r="B1" s="107"/>
      <c r="C1" s="107"/>
      <c r="D1" s="107"/>
      <c r="E1" s="107"/>
      <c r="F1" s="107"/>
      <c r="G1" s="107"/>
      <c r="H1" s="107"/>
    </row>
    <row r="2" spans="1:18" ht="18">
      <c r="A2" s="108" t="s">
        <v>97</v>
      </c>
      <c r="B2" s="108"/>
      <c r="C2" s="108"/>
      <c r="D2" s="108"/>
      <c r="E2" s="108"/>
      <c r="F2" s="108"/>
      <c r="G2" s="108"/>
      <c r="H2" s="108"/>
    </row>
    <row r="3" spans="1:18" ht="15" customHeight="1">
      <c r="A3" s="110" t="s">
        <v>161</v>
      </c>
      <c r="B3" s="110"/>
      <c r="C3" s="110"/>
      <c r="D3" s="110"/>
      <c r="E3" s="110"/>
      <c r="F3" s="110"/>
      <c r="G3" s="110"/>
      <c r="H3" s="110"/>
      <c r="I3" s="93" t="s">
        <v>177</v>
      </c>
      <c r="J3" s="93"/>
      <c r="K3" s="93"/>
      <c r="L3" s="93"/>
      <c r="M3" s="93"/>
      <c r="N3" s="93"/>
      <c r="O3" s="93"/>
      <c r="P3" s="93"/>
      <c r="Q3" s="93"/>
      <c r="R3" s="93"/>
    </row>
    <row r="4" spans="1:18" ht="45.75" customHeight="1">
      <c r="A4" s="109" t="s">
        <v>2</v>
      </c>
      <c r="B4" s="109" t="s">
        <v>98</v>
      </c>
      <c r="C4" s="109" t="s">
        <v>93</v>
      </c>
      <c r="D4" s="109"/>
      <c r="E4" s="109"/>
      <c r="F4" s="109"/>
      <c r="G4" s="109"/>
      <c r="H4" s="109"/>
      <c r="I4" s="93"/>
      <c r="J4" s="93"/>
      <c r="K4" s="93"/>
      <c r="L4" s="93"/>
      <c r="M4" s="93"/>
      <c r="N4" s="93"/>
      <c r="O4" s="93"/>
      <c r="P4" s="93"/>
      <c r="Q4" s="93"/>
      <c r="R4" s="93"/>
    </row>
    <row r="5" spans="1:18" ht="111" customHeight="1">
      <c r="A5" s="109"/>
      <c r="B5" s="109"/>
      <c r="C5" s="61" t="s">
        <v>94</v>
      </c>
      <c r="D5" s="61" t="s">
        <v>151</v>
      </c>
      <c r="E5" s="61" t="s">
        <v>152</v>
      </c>
      <c r="F5" s="61" t="s">
        <v>153</v>
      </c>
      <c r="G5" s="61" t="s">
        <v>154</v>
      </c>
      <c r="H5" s="63" t="s">
        <v>95</v>
      </c>
    </row>
    <row r="6" spans="1:18">
      <c r="A6" s="30"/>
      <c r="B6" s="64" t="s">
        <v>62</v>
      </c>
      <c r="C6" s="72">
        <f>C7+C21</f>
        <v>0</v>
      </c>
      <c r="D6" s="72">
        <f t="shared" ref="D6:G6" si="0">D7+D21</f>
        <v>0</v>
      </c>
      <c r="E6" s="72">
        <f t="shared" si="0"/>
        <v>0</v>
      </c>
      <c r="F6" s="72">
        <f t="shared" si="0"/>
        <v>0</v>
      </c>
      <c r="G6" s="72">
        <f t="shared" si="0"/>
        <v>0</v>
      </c>
      <c r="H6" s="72">
        <f t="shared" ref="H6:H21" si="1">SUM(C6:G6)</f>
        <v>0</v>
      </c>
    </row>
    <row r="7" spans="1:18" ht="25.5">
      <c r="A7" s="30" t="s">
        <v>35</v>
      </c>
      <c r="B7" s="64" t="s">
        <v>76</v>
      </c>
      <c r="C7" s="72">
        <f>C8+C16</f>
        <v>0</v>
      </c>
      <c r="D7" s="72">
        <f t="shared" ref="D7:G7" si="2">D8+D16</f>
        <v>0</v>
      </c>
      <c r="E7" s="72">
        <f t="shared" si="2"/>
        <v>0</v>
      </c>
      <c r="F7" s="72">
        <f t="shared" si="2"/>
        <v>0</v>
      </c>
      <c r="G7" s="72">
        <f t="shared" si="2"/>
        <v>0</v>
      </c>
      <c r="H7" s="72">
        <f t="shared" si="1"/>
        <v>0</v>
      </c>
    </row>
    <row r="8" spans="1:18" ht="25.5">
      <c r="A8" s="30" t="s">
        <v>77</v>
      </c>
      <c r="B8" s="65" t="s">
        <v>78</v>
      </c>
      <c r="C8" s="72">
        <f>SUM(C9:C15)</f>
        <v>0</v>
      </c>
      <c r="D8" s="72">
        <f t="shared" ref="D8:G8" si="3">SUM(D9:D15)</f>
        <v>0</v>
      </c>
      <c r="E8" s="72">
        <f t="shared" si="3"/>
        <v>0</v>
      </c>
      <c r="F8" s="72">
        <f t="shared" si="3"/>
        <v>0</v>
      </c>
      <c r="G8" s="72">
        <f t="shared" si="3"/>
        <v>0</v>
      </c>
      <c r="H8" s="72">
        <f t="shared" si="1"/>
        <v>0</v>
      </c>
    </row>
    <row r="9" spans="1:18">
      <c r="A9" s="35">
        <v>1</v>
      </c>
      <c r="B9" s="66" t="s">
        <v>79</v>
      </c>
      <c r="C9" s="27"/>
      <c r="D9" s="27"/>
      <c r="E9" s="27"/>
      <c r="F9" s="27"/>
      <c r="G9" s="27"/>
      <c r="H9" s="73">
        <f t="shared" si="1"/>
        <v>0</v>
      </c>
    </row>
    <row r="10" spans="1:18" ht="25.5">
      <c r="A10" s="35">
        <v>2</v>
      </c>
      <c r="B10" s="66" t="s">
        <v>80</v>
      </c>
      <c r="C10" s="27"/>
      <c r="D10" s="27"/>
      <c r="E10" s="27"/>
      <c r="F10" s="27"/>
      <c r="G10" s="27"/>
      <c r="H10" s="73">
        <f t="shared" si="1"/>
        <v>0</v>
      </c>
    </row>
    <row r="11" spans="1:18">
      <c r="A11" s="35">
        <v>3</v>
      </c>
      <c r="B11" s="66" t="s">
        <v>81</v>
      </c>
      <c r="C11" s="27"/>
      <c r="D11" s="27"/>
      <c r="E11" s="27"/>
      <c r="F11" s="27"/>
      <c r="G11" s="27"/>
      <c r="H11" s="73">
        <f t="shared" si="1"/>
        <v>0</v>
      </c>
    </row>
    <row r="12" spans="1:18">
      <c r="A12" s="35">
        <v>4</v>
      </c>
      <c r="B12" s="66" t="s">
        <v>82</v>
      </c>
      <c r="C12" s="27"/>
      <c r="D12" s="27"/>
      <c r="E12" s="27"/>
      <c r="F12" s="27"/>
      <c r="G12" s="27"/>
      <c r="H12" s="73">
        <f t="shared" si="1"/>
        <v>0</v>
      </c>
    </row>
    <row r="13" spans="1:18">
      <c r="A13" s="35">
        <v>5</v>
      </c>
      <c r="B13" s="66" t="s">
        <v>83</v>
      </c>
      <c r="C13" s="27"/>
      <c r="D13" s="27"/>
      <c r="E13" s="27"/>
      <c r="F13" s="27"/>
      <c r="G13" s="27"/>
      <c r="H13" s="73">
        <f t="shared" si="1"/>
        <v>0</v>
      </c>
    </row>
    <row r="14" spans="1:18" ht="25.5">
      <c r="A14" s="35">
        <v>6</v>
      </c>
      <c r="B14" s="66" t="s">
        <v>84</v>
      </c>
      <c r="C14" s="27"/>
      <c r="D14" s="27"/>
      <c r="E14" s="27"/>
      <c r="F14" s="27"/>
      <c r="G14" s="27"/>
      <c r="H14" s="73">
        <f t="shared" si="1"/>
        <v>0</v>
      </c>
    </row>
    <row r="15" spans="1:18">
      <c r="A15" s="35">
        <v>6</v>
      </c>
      <c r="B15" s="66" t="s">
        <v>85</v>
      </c>
      <c r="C15" s="27"/>
      <c r="D15" s="27"/>
      <c r="E15" s="27"/>
      <c r="F15" s="27"/>
      <c r="G15" s="27"/>
      <c r="H15" s="73">
        <f t="shared" si="1"/>
        <v>0</v>
      </c>
    </row>
    <row r="16" spans="1:18" ht="25.5">
      <c r="A16" s="30" t="s">
        <v>86</v>
      </c>
      <c r="B16" s="65" t="s">
        <v>87</v>
      </c>
      <c r="C16" s="72">
        <f>SUM(C17:C20)</f>
        <v>0</v>
      </c>
      <c r="D16" s="72">
        <f>SUM(D17:D20)</f>
        <v>0</v>
      </c>
      <c r="E16" s="72">
        <f t="shared" ref="E16:G16" si="4">SUM(E17:E20)</f>
        <v>0</v>
      </c>
      <c r="F16" s="72">
        <f t="shared" si="4"/>
        <v>0</v>
      </c>
      <c r="G16" s="72">
        <f t="shared" si="4"/>
        <v>0</v>
      </c>
      <c r="H16" s="72">
        <f t="shared" si="1"/>
        <v>0</v>
      </c>
    </row>
    <row r="17" spans="1:8">
      <c r="A17" s="35">
        <v>1</v>
      </c>
      <c r="B17" s="66" t="s">
        <v>88</v>
      </c>
      <c r="C17" s="27"/>
      <c r="D17" s="27"/>
      <c r="E17" s="27"/>
      <c r="F17" s="27"/>
      <c r="G17" s="27"/>
      <c r="H17" s="73">
        <f t="shared" si="1"/>
        <v>0</v>
      </c>
    </row>
    <row r="18" spans="1:8">
      <c r="A18" s="35">
        <v>2</v>
      </c>
      <c r="B18" s="66" t="s">
        <v>89</v>
      </c>
      <c r="C18" s="27"/>
      <c r="D18" s="27"/>
      <c r="E18" s="27"/>
      <c r="F18" s="27"/>
      <c r="G18" s="27"/>
      <c r="H18" s="73">
        <f t="shared" si="1"/>
        <v>0</v>
      </c>
    </row>
    <row r="19" spans="1:8">
      <c r="A19" s="35">
        <v>3</v>
      </c>
      <c r="B19" s="66" t="s">
        <v>90</v>
      </c>
      <c r="C19" s="27"/>
      <c r="D19" s="27"/>
      <c r="E19" s="27"/>
      <c r="F19" s="27"/>
      <c r="G19" s="27"/>
      <c r="H19" s="73">
        <f t="shared" si="1"/>
        <v>0</v>
      </c>
    </row>
    <row r="20" spans="1:8">
      <c r="A20" s="35">
        <v>4</v>
      </c>
      <c r="B20" s="66" t="s">
        <v>91</v>
      </c>
      <c r="C20" s="27"/>
      <c r="D20" s="27"/>
      <c r="E20" s="27"/>
      <c r="F20" s="27"/>
      <c r="G20" s="27"/>
      <c r="H20" s="73">
        <f t="shared" si="1"/>
        <v>0</v>
      </c>
    </row>
    <row r="21" spans="1:8" ht="25.5">
      <c r="A21" s="30" t="s">
        <v>44</v>
      </c>
      <c r="B21" s="64" t="s">
        <v>75</v>
      </c>
      <c r="C21" s="24"/>
      <c r="D21" s="24"/>
      <c r="E21" s="24"/>
      <c r="F21" s="24"/>
      <c r="G21" s="24"/>
      <c r="H21" s="72">
        <f t="shared" si="1"/>
        <v>0</v>
      </c>
    </row>
    <row r="34" ht="31.5" customHeight="1"/>
    <row r="40" ht="39.75" customHeight="1"/>
    <row r="41" ht="21.75" customHeight="1"/>
  </sheetData>
  <mergeCells count="8">
    <mergeCell ref="I4:R4"/>
    <mergeCell ref="I3:R3"/>
    <mergeCell ref="A1:H1"/>
    <mergeCell ref="A2:H2"/>
    <mergeCell ref="A4:A5"/>
    <mergeCell ref="B4:B5"/>
    <mergeCell ref="C4:H4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2"/>
  <sheetViews>
    <sheetView workbookViewId="0">
      <selection activeCell="K8" sqref="K8"/>
    </sheetView>
  </sheetViews>
  <sheetFormatPr defaultRowHeight="15"/>
  <cols>
    <col min="1" max="1" width="5.85546875" customWidth="1"/>
    <col min="2" max="2" width="42.7109375" style="2" customWidth="1"/>
    <col min="6" max="6" width="10.28515625" customWidth="1"/>
  </cols>
  <sheetData>
    <row r="1" spans="1:16" ht="17.25">
      <c r="A1" s="111" t="s">
        <v>99</v>
      </c>
      <c r="B1" s="111"/>
      <c r="C1" s="111"/>
      <c r="D1" s="111"/>
      <c r="E1" s="111"/>
      <c r="F1" s="111"/>
    </row>
    <row r="2" spans="1:16" ht="18">
      <c r="A2" s="96" t="s">
        <v>100</v>
      </c>
      <c r="B2" s="96"/>
      <c r="C2" s="96"/>
      <c r="D2" s="96"/>
      <c r="E2" s="96"/>
      <c r="F2" s="96"/>
    </row>
    <row r="3" spans="1:16" ht="15" customHeight="1">
      <c r="A3" s="104" t="s">
        <v>162</v>
      </c>
      <c r="B3" s="104"/>
      <c r="C3" s="104"/>
      <c r="D3" s="104"/>
      <c r="E3" s="104"/>
      <c r="F3" s="104"/>
      <c r="G3" s="93" t="s">
        <v>177</v>
      </c>
      <c r="H3" s="93"/>
      <c r="I3" s="93"/>
      <c r="J3" s="93"/>
      <c r="K3" s="93"/>
      <c r="L3" s="93"/>
      <c r="M3" s="93"/>
      <c r="N3" s="93"/>
      <c r="O3" s="93"/>
      <c r="P3" s="93"/>
    </row>
    <row r="4" spans="1:16">
      <c r="A4" s="97" t="s">
        <v>2</v>
      </c>
      <c r="B4" s="97" t="s">
        <v>61</v>
      </c>
      <c r="C4" s="97" t="s">
        <v>174</v>
      </c>
      <c r="D4" s="97" t="s">
        <v>175</v>
      </c>
      <c r="E4" s="97" t="s">
        <v>176</v>
      </c>
      <c r="F4" s="97" t="s">
        <v>95</v>
      </c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>
      <c r="A5" s="97"/>
      <c r="B5" s="97"/>
      <c r="C5" s="97"/>
      <c r="D5" s="97"/>
      <c r="E5" s="97"/>
      <c r="F5" s="97"/>
    </row>
    <row r="6" spans="1:16">
      <c r="A6" s="97"/>
      <c r="B6" s="97"/>
      <c r="C6" s="97"/>
      <c r="D6" s="97"/>
      <c r="E6" s="97"/>
      <c r="F6" s="97"/>
    </row>
    <row r="7" spans="1:16">
      <c r="A7" s="12"/>
      <c r="B7" s="10" t="s">
        <v>62</v>
      </c>
      <c r="C7" s="75">
        <f>C8+C22</f>
        <v>0</v>
      </c>
      <c r="D7" s="75">
        <f t="shared" ref="D7:E7" si="0">D8+D22</f>
        <v>0</v>
      </c>
      <c r="E7" s="75">
        <f t="shared" si="0"/>
        <v>0</v>
      </c>
      <c r="F7" s="75">
        <f>SUM(C7:E7)</f>
        <v>0</v>
      </c>
    </row>
    <row r="8" spans="1:16" ht="25.5">
      <c r="A8" s="12" t="s">
        <v>35</v>
      </c>
      <c r="B8" s="10" t="s">
        <v>76</v>
      </c>
      <c r="C8" s="75">
        <f>C9+C17</f>
        <v>0</v>
      </c>
      <c r="D8" s="75">
        <f t="shared" ref="D8:E8" si="1">D9+D17</f>
        <v>0</v>
      </c>
      <c r="E8" s="75">
        <f t="shared" si="1"/>
        <v>0</v>
      </c>
      <c r="F8" s="75">
        <f t="shared" ref="F8:F22" si="2">SUM(C8:E8)</f>
        <v>0</v>
      </c>
    </row>
    <row r="9" spans="1:16" ht="25.5">
      <c r="A9" s="12" t="s">
        <v>77</v>
      </c>
      <c r="B9" s="18" t="s">
        <v>78</v>
      </c>
      <c r="C9" s="75">
        <f>SUM(C10:C16)</f>
        <v>0</v>
      </c>
      <c r="D9" s="75">
        <f t="shared" ref="D9:E9" si="3">SUM(D10:D16)</f>
        <v>0</v>
      </c>
      <c r="E9" s="75">
        <f t="shared" si="3"/>
        <v>0</v>
      </c>
      <c r="F9" s="75">
        <f t="shared" si="2"/>
        <v>0</v>
      </c>
    </row>
    <row r="10" spans="1:16">
      <c r="A10" s="15">
        <v>1</v>
      </c>
      <c r="B10" s="13" t="s">
        <v>79</v>
      </c>
      <c r="C10" s="27"/>
      <c r="D10" s="27"/>
      <c r="E10" s="27"/>
      <c r="F10" s="73">
        <f t="shared" si="2"/>
        <v>0</v>
      </c>
    </row>
    <row r="11" spans="1:16" ht="25.5">
      <c r="A11" s="15">
        <v>2</v>
      </c>
      <c r="B11" s="13" t="s">
        <v>80</v>
      </c>
      <c r="C11" s="27"/>
      <c r="D11" s="27"/>
      <c r="E11" s="27"/>
      <c r="F11" s="73">
        <f t="shared" si="2"/>
        <v>0</v>
      </c>
    </row>
    <row r="12" spans="1:16">
      <c r="A12" s="15">
        <v>3</v>
      </c>
      <c r="B12" s="13" t="s">
        <v>81</v>
      </c>
      <c r="C12" s="27"/>
      <c r="D12" s="27"/>
      <c r="E12" s="27"/>
      <c r="F12" s="73">
        <f t="shared" si="2"/>
        <v>0</v>
      </c>
    </row>
    <row r="13" spans="1:16">
      <c r="A13" s="15">
        <v>4</v>
      </c>
      <c r="B13" s="13" t="s">
        <v>82</v>
      </c>
      <c r="C13" s="27"/>
      <c r="D13" s="27"/>
      <c r="E13" s="27"/>
      <c r="F13" s="73">
        <f t="shared" si="2"/>
        <v>0</v>
      </c>
    </row>
    <row r="14" spans="1:16">
      <c r="A14" s="15">
        <v>5</v>
      </c>
      <c r="B14" s="13" t="s">
        <v>83</v>
      </c>
      <c r="C14" s="27"/>
      <c r="D14" s="27"/>
      <c r="E14" s="27"/>
      <c r="F14" s="73">
        <f t="shared" si="2"/>
        <v>0</v>
      </c>
    </row>
    <row r="15" spans="1:16" ht="25.5">
      <c r="A15" s="15">
        <v>6</v>
      </c>
      <c r="B15" s="13" t="s">
        <v>84</v>
      </c>
      <c r="C15" s="27"/>
      <c r="D15" s="27"/>
      <c r="E15" s="27"/>
      <c r="F15" s="73">
        <f t="shared" si="2"/>
        <v>0</v>
      </c>
    </row>
    <row r="16" spans="1:16">
      <c r="A16" s="15">
        <v>7</v>
      </c>
      <c r="B16" s="13" t="s">
        <v>85</v>
      </c>
      <c r="C16" s="27"/>
      <c r="D16" s="27"/>
      <c r="E16" s="27"/>
      <c r="F16" s="73">
        <f t="shared" si="2"/>
        <v>0</v>
      </c>
    </row>
    <row r="17" spans="1:6" ht="25.5">
      <c r="A17" s="12" t="s">
        <v>86</v>
      </c>
      <c r="B17" s="18" t="s">
        <v>87</v>
      </c>
      <c r="C17" s="75">
        <f>SUM(C18:C21)</f>
        <v>0</v>
      </c>
      <c r="D17" s="75">
        <f t="shared" ref="D17:E17" si="4">SUM(D18:D21)</f>
        <v>0</v>
      </c>
      <c r="E17" s="75">
        <f t="shared" si="4"/>
        <v>0</v>
      </c>
      <c r="F17" s="75">
        <f t="shared" si="2"/>
        <v>0</v>
      </c>
    </row>
    <row r="18" spans="1:6">
      <c r="A18" s="15">
        <v>1</v>
      </c>
      <c r="B18" s="13" t="s">
        <v>88</v>
      </c>
      <c r="C18" s="27"/>
      <c r="D18" s="27"/>
      <c r="E18" s="27"/>
      <c r="F18" s="73">
        <f t="shared" si="2"/>
        <v>0</v>
      </c>
    </row>
    <row r="19" spans="1:6">
      <c r="A19" s="15">
        <v>2</v>
      </c>
      <c r="B19" s="13" t="s">
        <v>89</v>
      </c>
      <c r="C19" s="27"/>
      <c r="D19" s="27"/>
      <c r="E19" s="27"/>
      <c r="F19" s="73">
        <f t="shared" si="2"/>
        <v>0</v>
      </c>
    </row>
    <row r="20" spans="1:6">
      <c r="A20" s="15">
        <v>3</v>
      </c>
      <c r="B20" s="13" t="s">
        <v>90</v>
      </c>
      <c r="C20" s="27"/>
      <c r="D20" s="27"/>
      <c r="E20" s="27"/>
      <c r="F20" s="73">
        <f t="shared" si="2"/>
        <v>0</v>
      </c>
    </row>
    <row r="21" spans="1:6">
      <c r="A21" s="15">
        <v>4</v>
      </c>
      <c r="B21" s="13" t="s">
        <v>91</v>
      </c>
      <c r="C21" s="27"/>
      <c r="D21" s="27"/>
      <c r="E21" s="27"/>
      <c r="F21" s="73">
        <f t="shared" si="2"/>
        <v>0</v>
      </c>
    </row>
    <row r="22" spans="1:6" ht="25.5">
      <c r="A22" s="12" t="s">
        <v>44</v>
      </c>
      <c r="B22" s="10" t="s">
        <v>75</v>
      </c>
      <c r="C22" s="24"/>
      <c r="D22" s="24"/>
      <c r="E22" s="24"/>
      <c r="F22" s="72">
        <f t="shared" si="2"/>
        <v>0</v>
      </c>
    </row>
  </sheetData>
  <mergeCells count="11">
    <mergeCell ref="G4:P4"/>
    <mergeCell ref="G3:P3"/>
    <mergeCell ref="A1:F1"/>
    <mergeCell ref="A2:F2"/>
    <mergeCell ref="A4:A6"/>
    <mergeCell ref="B4:B6"/>
    <mergeCell ref="C4:C6"/>
    <mergeCell ref="D4:D6"/>
    <mergeCell ref="E4:E6"/>
    <mergeCell ref="F4:F6"/>
    <mergeCell ref="A3:F3"/>
  </mergeCells>
  <pageMargins left="0.32" right="0.28000000000000003" top="0.43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'1'!_Toc430785035</vt:lpstr>
      <vt:lpstr>'1'!_Toc430785036</vt:lpstr>
      <vt:lpstr>'1'!_Toc431387800</vt:lpstr>
      <vt:lpstr>'6'!_Toc431387802</vt:lpstr>
      <vt:lpstr>'7'!_Toc431387803</vt:lpstr>
      <vt:lpstr>'10'!_Toc431387804</vt:lpstr>
      <vt:lpstr>'11'!_Toc431387805</vt:lpstr>
      <vt:lpstr>'12'!_Toc431387806</vt:lpstr>
      <vt:lpstr>'13'!_Toc431387807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Ashtarak8</dc:creator>
  <cp:lastModifiedBy>Ani Khublaryan</cp:lastModifiedBy>
  <cp:lastPrinted>2023-02-21T08:50:28Z</cp:lastPrinted>
  <dcterms:created xsi:type="dcterms:W3CDTF">2015-10-21T06:46:23Z</dcterms:created>
  <dcterms:modified xsi:type="dcterms:W3CDTF">2023-03-01T06:49:44Z</dcterms:modified>
</cp:coreProperties>
</file>